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11760" activeTab="5"/>
  </bookViews>
  <sheets>
    <sheet name="Додаток 1 " sheetId="1" r:id="rId1"/>
    <sheet name="Додаток 2" sheetId="2" r:id="rId2"/>
    <sheet name="Додаток 3" sheetId="3" r:id="rId3"/>
    <sheet name="Додаток 4" sheetId="4" r:id="rId4"/>
    <sheet name="Додаток 5" sheetId="5" r:id="rId5"/>
    <sheet name="Додаток 6" sheetId="6" r:id="rId6"/>
  </sheets>
  <definedNames>
    <definedName name="_xlnm.Print_Titles" localSheetId="0">'Додаток 1 '!$10:$12</definedName>
    <definedName name="_xlnm.Print_Titles" localSheetId="3">'Додаток 4'!$A:$B</definedName>
    <definedName name="_xlnm.Print_Titles" localSheetId="5">'Додаток 6'!$9:$9</definedName>
    <definedName name="_xlnm.Print_Area" localSheetId="3">'Додаток 4'!$A$1:$H$27</definedName>
  </definedNames>
  <calcPr fullCalcOnLoad="1"/>
</workbook>
</file>

<file path=xl/sharedStrings.xml><?xml version="1.0" encoding="utf-8"?>
<sst xmlns="http://schemas.openxmlformats.org/spreadsheetml/2006/main" count="517" uniqueCount="299">
  <si>
    <t>ЗАТВЕРДЖЕНО</t>
  </si>
  <si>
    <t>Нетішинської міської ради VII скликання</t>
  </si>
  <si>
    <t>(грн.)</t>
  </si>
  <si>
    <t>Код</t>
  </si>
  <si>
    <t>Всього</t>
  </si>
  <si>
    <t>Загальний фонд</t>
  </si>
  <si>
    <t>Спеціальний фонд</t>
  </si>
  <si>
    <t>в т.ч. бюджет розвитку</t>
  </si>
  <si>
    <t>Секретар міської ради</t>
  </si>
  <si>
    <t>О.В.Хоменко</t>
  </si>
  <si>
    <t>Погоджено:</t>
  </si>
  <si>
    <t>Додаток 5</t>
  </si>
  <si>
    <t xml:space="preserve">Код програмної класифікації видатків та кредитування місцевих бюджетів </t>
  </si>
  <si>
    <t>Код ТПКВКМБ / ТКВКБМС</t>
  </si>
  <si>
    <t>Код ФКВКБ</t>
  </si>
  <si>
    <t>Назва головного розпорядника коштів, відповідального виконавця, бюдетної програми або напрямку видатків згідно з типовою відомчою /ТПКВКМБ/ ТКВКБМС</t>
  </si>
  <si>
    <t>Назва об’єктів відповідно до проектно-кошторисної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</si>
  <si>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</si>
  <si>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</si>
  <si>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</si>
  <si>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</si>
  <si>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Капітальні видатки</t>
  </si>
  <si>
    <t xml:space="preserve">Всього видатків </t>
  </si>
  <si>
    <t>РАЗОМ</t>
  </si>
  <si>
    <t xml:space="preserve"> </t>
  </si>
  <si>
    <t>0600000</t>
  </si>
  <si>
    <t>0610000</t>
  </si>
  <si>
    <t>Управління освіти виконавчого комітету Нетішинської міської ради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</si>
  <si>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</si>
  <si>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</si>
  <si>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</si>
  <si>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</si>
  <si>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</si>
  <si>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</si>
  <si>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</si>
  <si>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</si>
  <si>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</si>
  <si>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</si>
  <si>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Управління освіти виконавчого  комітету Нетішинської міської ради</t>
  </si>
  <si>
    <t xml:space="preserve">Нетішинської міської ради </t>
  </si>
  <si>
    <t>VII скликання</t>
  </si>
  <si>
    <t>грн.</t>
  </si>
  <si>
    <t>м. Нетішин</t>
  </si>
  <si>
    <t>Зміни до переліку об’єктів,                                                                                                                                         видатки на які у 2018 році будуть проводитися за рахунок коштів бюджету розвитку</t>
  </si>
  <si>
    <t>0200000</t>
  </si>
  <si>
    <t>Виконавчий комітет Нетішинської міської ради</t>
  </si>
  <si>
    <t>0210000</t>
  </si>
  <si>
    <t>Додаток 6</t>
  </si>
  <si>
    <t>Код програмної класифікації видатків та кредитування місцевих бюджетів</t>
  </si>
  <si>
    <t>Найменування головного розпорядника, відповідального виконавця, бюджетної програми або напрямку видатків згідно з типовою відомчою /ТПКВКМБ/ ТКВКБМС</t>
  </si>
  <si>
    <t>Найменування місцевох (регіональної) програми</t>
  </si>
  <si>
    <t xml:space="preserve">Спеціальний фонд </t>
  </si>
  <si>
    <t>Разом загальний та спеціальний фонди</t>
  </si>
  <si>
    <t>Зміни до переліку місцевих (регіональних) програм, які фінансуватимуться за рахунок коштів бюджету міста у 2018 році</t>
  </si>
  <si>
    <t>Додаток 2</t>
  </si>
  <si>
    <t>Найменування згідно з класифікацією фінансування бюджету</t>
  </si>
  <si>
    <t>Внутрішнє фінансування</t>
  </si>
  <si>
    <t>Фінансування за рахунок зміни залишків коштів бюджетів</t>
  </si>
  <si>
    <t>Фінансування за активними операціями</t>
  </si>
  <si>
    <t>Зміни обсягів бюджетних коштів</t>
  </si>
  <si>
    <t>0620</t>
  </si>
  <si>
    <t>Програма благоустрою міста Нетішин на 2017-2019 роки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</si>
  <si>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</si>
  <si>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</si>
  <si>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</si>
  <si>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Додаток 3</t>
  </si>
  <si>
    <t>0611020</t>
  </si>
  <si>
    <t>6030</t>
  </si>
  <si>
    <t>Організація благоустрою населених пунктів</t>
  </si>
  <si>
    <t>1090</t>
  </si>
  <si>
    <t>0960</t>
  </si>
  <si>
    <t>видатків бюджет  міста Нетішин на 2018 рік</t>
  </si>
  <si>
    <t>0216030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</si>
  <si>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</si>
  <si>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</si>
  <si>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</si>
  <si>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</si>
  <si>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1500000</t>
  </si>
  <si>
    <t>Управління капітального будівництва виконавчого комітету міської ради</t>
  </si>
  <si>
    <t>1510000</t>
  </si>
  <si>
    <t>Управління капітального будівництва виконавчого комітету Нетішинської міської ради</t>
  </si>
  <si>
    <t>Зміни до доходів бюджету міста Нетішин на 2018 рік</t>
  </si>
  <si>
    <t>Найменування згідно з класифікацією доходів бюджету</t>
  </si>
  <si>
    <t>ВСЬОГО ДОХОДІВ</t>
  </si>
  <si>
    <t>Начальник фінансового управління</t>
  </si>
  <si>
    <t>виконавчого комітету міської ради</t>
  </si>
  <si>
    <t>В.Ф.Кравчук</t>
  </si>
  <si>
    <t>Неподаткові надходження  </t>
  </si>
  <si>
    <t>Інші неподаткові надходження</t>
  </si>
  <si>
    <t>Додаток 1</t>
  </si>
  <si>
    <t>0212020</t>
  </si>
  <si>
    <t>2020</t>
  </si>
  <si>
    <t>0732</t>
  </si>
  <si>
    <t>Спеціалізована стаціонарна медична допомога населенню</t>
  </si>
  <si>
    <t>0180</t>
  </si>
  <si>
    <t>3700000</t>
  </si>
  <si>
    <t>3710000</t>
  </si>
  <si>
    <t>3242</t>
  </si>
  <si>
    <t>Інші заходи у сфері соціального захисту і соціального забезпечення</t>
  </si>
  <si>
    <t>0490</t>
  </si>
  <si>
    <t>Міська програма "Питна вода міста Нетішин" на 2012-2020 роки</t>
  </si>
  <si>
    <t>Кошти, що передаються із загального фонду бюджету до бюджету розвитку (спеціального фонду)</t>
  </si>
  <si>
    <t>3240</t>
  </si>
  <si>
    <t>Інші заклади та заходи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</si>
  <si>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</si>
  <si>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</si>
  <si>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</si>
  <si>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</si>
  <si>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1010</t>
  </si>
  <si>
    <t>0910</t>
  </si>
  <si>
    <t>Надання дошкільної освіти</t>
  </si>
  <si>
    <t>0990</t>
  </si>
  <si>
    <t>0800000</t>
  </si>
  <si>
    <t>Управління соціального захисту населення виконавчого комітету міської ради</t>
  </si>
  <si>
    <t>0810000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</si>
  <si>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</si>
  <si>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</si>
  <si>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</si>
  <si>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1000000</t>
  </si>
  <si>
    <t>Управління культури виконавчого комітету міської ради</t>
  </si>
  <si>
    <t>1010000</t>
  </si>
  <si>
    <t>Управління культури виконавчого  комітету Нетішинської міської ради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</si>
  <si>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</si>
  <si>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</si>
  <si>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</si>
  <si>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</si>
  <si>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Фінансове управління виконавчого комітету міської ради</t>
  </si>
  <si>
    <t>3718700</t>
  </si>
  <si>
    <t>8700</t>
  </si>
  <si>
    <t>0133</t>
  </si>
  <si>
    <t>Резервний фонд</t>
  </si>
  <si>
    <t>0210180</t>
  </si>
  <si>
    <t>Інша діяльність у сфері державного управління</t>
  </si>
  <si>
    <t>Забезпечення діяльності бібліотек</t>
  </si>
  <si>
    <t>0824</t>
  </si>
  <si>
    <t>1014030</t>
  </si>
  <si>
    <t>4030</t>
  </si>
  <si>
    <t>Надходження коштів пайової участі у розвитку інфраструктури населеного пункту</t>
  </si>
  <si>
    <t>Управління соціального захисту населення  виконавчого комітету міської ради</t>
  </si>
  <si>
    <t>0813105</t>
  </si>
  <si>
    <t>Надання реабілітаційних послуг особам з інвалідністю та дітям з інвалідністю</t>
  </si>
  <si>
    <t>1517370</t>
  </si>
  <si>
    <t>7370</t>
  </si>
  <si>
    <t>Реалізація інших заходів щодо соціально-економічного розвитку територій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</si>
  <si>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</si>
  <si>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</si>
  <si>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</si>
  <si>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Програма фінансування заходів державного, обласного, місцевого значення у м.Нетішин на 2018-2020 роки</t>
  </si>
  <si>
    <t>0217461</t>
  </si>
  <si>
    <t>Міська комплексна програма "Турбота" на 2018 рік</t>
  </si>
  <si>
    <t xml:space="preserve">  </t>
  </si>
  <si>
    <t>0813180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</si>
  <si>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</si>
  <si>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</si>
  <si>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</si>
  <si>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0813242</t>
  </si>
  <si>
    <t>0217460</t>
  </si>
  <si>
    <t>7460</t>
  </si>
  <si>
    <t>Утримання та розвиток автомобільних доріг та дорожньої інфраструктури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</si>
  <si>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</si>
  <si>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</si>
  <si>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</si>
  <si>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</si>
  <si>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</si>
  <si>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</si>
  <si>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3105</t>
  </si>
  <si>
    <t>0813240</t>
  </si>
  <si>
    <t>1014040</t>
  </si>
  <si>
    <t>4040</t>
  </si>
  <si>
    <t>Забезпечення діяльності музеїв i виставок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</si>
  <si>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</si>
  <si>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</si>
  <si>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</si>
  <si>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</si>
  <si>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</si>
  <si>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</si>
  <si>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</si>
  <si>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РАЗОМ ДОХОДІВ</t>
  </si>
  <si>
    <t>Офіційні трансферти  </t>
  </si>
  <si>
    <t>Від органів державного управління</t>
  </si>
  <si>
    <t>0810160</t>
  </si>
  <si>
    <t>1040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</si>
  <si>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</si>
  <si>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</si>
  <si>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</si>
  <si>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</si>
  <si>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</si>
  <si>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</si>
  <si>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</si>
  <si>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</si>
  <si>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</si>
  <si>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</si>
  <si>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</si>
  <si>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3710160</t>
  </si>
  <si>
    <t>3713140</t>
  </si>
  <si>
    <t>Додаток 4</t>
  </si>
  <si>
    <t xml:space="preserve">Зміни до показників </t>
  </si>
  <si>
    <t xml:space="preserve">   міжбюджетних трансфертів між бюджетом міста Нетішин та іншими бюджетами на 2018 рік                                                                                                                                                          </t>
  </si>
  <si>
    <t>Код бюджету</t>
  </si>
  <si>
    <t>Назва місцевого бюджету адміністративно-територіальної одиниці</t>
  </si>
  <si>
    <t xml:space="preserve">С у б в е н ц і ї  </t>
  </si>
  <si>
    <t xml:space="preserve">Разом: </t>
  </si>
  <si>
    <t>Міська програма організації відпочинку та оздоровлення дітей і підлітків міста Нетішина на 2018-2021 роки</t>
  </si>
  <si>
    <t>Фінансове управління виконавчого комітету Нетішинської міської ради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</si>
  <si>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</si>
  <si>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</si>
  <si>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</si>
  <si>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</si>
  <si>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</si>
  <si>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АР Крим</t>
  </si>
  <si>
    <t>Кошти від продажу землі та матеріальних активів</t>
  </si>
  <si>
    <t>Доходи від операцій з капіталом</t>
  </si>
  <si>
    <t>Програма поетапного покращання надання медичної допомоги населенню міста Нетішина та розвитку галузі охорони здоров'я на 2017-2020 роки</t>
  </si>
  <si>
    <t>Субвенції з державного бюджету місцевим бюджетам</t>
  </si>
  <si>
    <t>Субвенції з місцевих бюджетів іншим місцевим бюджетам</t>
  </si>
  <si>
    <t>Медична субвенція з державного бюджету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</si>
  <si>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</si>
  <si>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</si>
  <si>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21.12.2018 № 48 /</t>
  </si>
  <si>
    <t xml:space="preserve">рішенням сорок восьмої сесії </t>
  </si>
  <si>
    <t>0217130</t>
  </si>
  <si>
    <t>7130</t>
  </si>
  <si>
    <t>0421</t>
  </si>
  <si>
    <t>Здійснення заходів із землеустрою</t>
  </si>
  <si>
    <t>0217413</t>
  </si>
  <si>
    <t>7413</t>
  </si>
  <si>
    <t>0451</t>
  </si>
  <si>
    <t>Інші заходи у сфері автотранспорту</t>
  </si>
  <si>
    <t>Міська програма розвитку земельних відносин на 2016-2020 роки</t>
  </si>
  <si>
    <t>Програма розвитку пасажирських перевезень у м.Нетішині на 2018 рік</t>
  </si>
  <si>
    <t>0217650</t>
  </si>
  <si>
    <t>7650</t>
  </si>
  <si>
    <t>Проведення експертної грошової оцінки земельної ділянки чи права на неї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</si>
  <si>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</si>
  <si>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</si>
  <si>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</si>
  <si>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</si>
  <si>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Комплексна програма розвитку цивільного захисту м.Нетішин на 2018-2022 роки</t>
  </si>
  <si>
    <t>Забезпечення іншої діяльності у сфері освіти</t>
  </si>
  <si>
    <t>Надання спеціальної освіти школам естетичного виховання (музичними, художніми, хореографічними, театральними, хоровими, мистецькими)</t>
  </si>
  <si>
    <t>Надання інших пільг окремим категоріям громадян відповідно до законодавства</t>
  </si>
  <si>
    <t>0813031</t>
  </si>
  <si>
    <t>0813032</t>
  </si>
  <si>
    <t>Надання пільг окремим категоріям громадян з оплати послуг зв'язку</t>
  </si>
  <si>
    <t>0813033</t>
  </si>
  <si>
    <t>Компенсаційні виплати на пільговий проїзд автомобільним транспортом окремим категоріям громадян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</si>
  <si>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</si>
  <si>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</si>
  <si>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</si>
  <si>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</si>
  <si>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Міська комплексна програма підтримки учасників антитерористичної операції та членів їх сімей на 2018 рік</t>
  </si>
  <si>
    <t>Програма зайнятості населення міста Нетішин на 2018-2020 роки</t>
  </si>
  <si>
    <t>Нове будівництво водопроводу від ПГ-55 до ПГ-101 по вул.Солов'євська в м.Нетішин Хмельницької області</t>
  </si>
  <si>
    <t>21.12.2018 № 48/</t>
  </si>
  <si>
    <t>0212110</t>
  </si>
  <si>
    <t>2110</t>
  </si>
  <si>
    <t>Первинна медична допомога населенню</t>
  </si>
  <si>
    <t>0212140</t>
  </si>
  <si>
    <t>2140</t>
  </si>
  <si>
    <t>Програми і централізовані заходи у галузі охорони здоров`я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</si>
  <si>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</si>
  <si>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</si>
  <si>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</si>
  <si>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</si>
  <si>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</si>
  <si>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</si>
  <si>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</si>
  <si>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0217410</t>
  </si>
  <si>
    <t>7410</t>
  </si>
  <si>
    <t>Забезпечення надання послуг з перевезення пасажирів автомобільним транспортом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</si>
  <si>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</si>
  <si>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</si>
  <si>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</si>
  <si>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</si>
  <si>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1030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</si>
  <si>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</si>
  <si>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</si>
  <si>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</si>
  <si>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</si>
  <si>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</si>
  <si>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</si>
  <si>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</si>
  <si>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</si>
  <si>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3031</t>
  </si>
  <si>
    <t>1070</t>
  </si>
  <si>
    <t>3032</t>
  </si>
  <si>
    <t>Надання пільг окремим категоріям громадян з оплати послуг зв`язку</t>
  </si>
  <si>
    <t>3033</t>
  </si>
  <si>
    <t>0813190</t>
  </si>
  <si>
    <t>3190</t>
  </si>
  <si>
    <t>Соціальний захист ветеранів війни та праці</t>
  </si>
  <si>
    <t>3192</t>
  </si>
  <si>
    <t>1050</t>
  </si>
  <si>
    <t>3210</t>
  </si>
  <si>
    <t>1010160</t>
  </si>
  <si>
    <t>Медична субвенція</t>
  </si>
  <si>
    <t xml:space="preserve"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</t>
  </si>
  <si>
    <t>Зміни до фінансування бюджет міста Нетішин на 2018 рік</t>
  </si>
  <si>
    <t>ЗМІНИ ДО РОЗПОДІЛУ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</si>
</sst>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_-* #,##0.0_₴_-;\-* #,##0.0_₴_-;_-* &quot;-&quot;??_₴_-;_-@_-"/>
    <numFmt numFmtId="202" formatCode="#,##0\ &quot;грн.&quot;;\-#,##0\ &quot;грн.&quot;"/>
    <numFmt numFmtId="203" formatCode="#,##0\ &quot;грн.&quot;;[Red]\-#,##0\ &quot;грн.&quot;"/>
    <numFmt numFmtId="204" formatCode="#,##0.00\ &quot;грн.&quot;;\-#,##0.00\ &quot;грн.&quot;"/>
    <numFmt numFmtId="205" formatCode="#,##0.00\ &quot;грн.&quot;;[Red]\-#,##0.00\ &quot;грн.&quot;"/>
    <numFmt numFmtId="206" formatCode="_-* #,##0\ &quot;грн.&quot;_-;\-* #,##0\ &quot;грн.&quot;_-;_-* &quot;-&quot;\ &quot;грн.&quot;_-;_-@_-"/>
    <numFmt numFmtId="207" formatCode="_-* #,##0\ _г_р_н_._-;\-* #,##0\ _г_р_н_._-;_-* &quot;-&quot;\ _г_р_н_._-;_-@_-"/>
    <numFmt numFmtId="208" formatCode="_-* #,##0.00\ &quot;грн.&quot;_-;\-* #,##0.00\ &quot;грн.&quot;_-;_-* &quot;-&quot;??\ &quot;грн.&quot;_-;_-@_-"/>
    <numFmt numFmtId="209" formatCode="_-* #,##0.00\ _г_р_н_._-;\-* #,##0.00\ _г_р_н_._-;_-* &quot;-&quot;??\ _г_р_н_._-;_-@_-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_(&quot;$&quot;* #,##0_);_(&quot;$&quot;* \(#,##0\);_(&quot;$&quot;* &quot;-&quot;_);_(@_)"/>
    <numFmt numFmtId="215" formatCode="_(* #,##0_);_(* \(#,##0\);_(* &quot;-&quot;_);_(@_)"/>
    <numFmt numFmtId="216" formatCode="_(&quot;$&quot;* #,##0.00_);_(&quot;$&quot;* \(#,##0.00\);_(&quot;$&quot;* &quot;-&quot;??_);_(@_)"/>
    <numFmt numFmtId="217" formatCode="_(* #,##0.00_);_(* \(#,##0.00\);_(* &quot;-&quot;??_);_(@_)"/>
    <numFmt numFmtId="218" formatCode="0.000"/>
    <numFmt numFmtId="219" formatCode="#,##0.0"/>
    <numFmt numFmtId="220" formatCode="#,##0.000"/>
  </numFmts>
  <fonts count="43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0"/>
      <name val="Arial"/>
      <family val="0"/>
    </font>
    <font>
      <sz val="14"/>
      <name val="Arial"/>
      <family val="0"/>
    </font>
    <font>
      <sz val="9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" fontId="3" fillId="24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3" fillId="0" borderId="10" xfId="65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196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96" fontId="9" fillId="0" borderId="0" xfId="0" applyNumberFormat="1" applyFont="1" applyFill="1" applyAlignment="1">
      <alignment horizontal="right"/>
    </xf>
    <xf numFmtId="196" fontId="2" fillId="0" borderId="0" xfId="0" applyNumberFormat="1" applyFont="1" applyFill="1" applyAlignment="1">
      <alignment/>
    </xf>
    <xf numFmtId="196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3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4" fontId="7" fillId="0" borderId="0" xfId="0" applyNumberFormat="1" applyFont="1" applyAlignment="1">
      <alignment/>
    </xf>
    <xf numFmtId="0" fontId="2" fillId="0" borderId="0" xfId="57" applyNumberFormat="1" applyFont="1" applyFill="1" applyAlignment="1" applyProtection="1">
      <alignment/>
      <protection/>
    </xf>
    <xf numFmtId="4" fontId="2" fillId="0" borderId="0" xfId="57" applyNumberFormat="1" applyFont="1" applyFill="1" applyAlignment="1" applyProtection="1">
      <alignment/>
      <protection/>
    </xf>
    <xf numFmtId="0" fontId="2" fillId="0" borderId="0" xfId="0" applyFont="1" applyAlignment="1">
      <alignment/>
    </xf>
    <xf numFmtId="0" fontId="1" fillId="0" borderId="0" xfId="54" applyFont="1">
      <alignment/>
      <protection/>
    </xf>
    <xf numFmtId="0" fontId="1" fillId="0" borderId="0" xfId="54" applyFont="1" applyFill="1">
      <alignment/>
      <protection/>
    </xf>
    <xf numFmtId="0" fontId="2" fillId="0" borderId="0" xfId="54" applyFont="1" applyFill="1">
      <alignment/>
      <protection/>
    </xf>
    <xf numFmtId="0" fontId="2" fillId="0" borderId="0" xfId="54" applyFont="1">
      <alignment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 quotePrefix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" fontId="3" fillId="0" borderId="0" xfId="65" applyNumberFormat="1" applyFont="1" applyFill="1" applyBorder="1" applyAlignment="1">
      <alignment horizontal="right" vertical="center" wrapText="1"/>
    </xf>
    <xf numFmtId="196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4" fontId="1" fillId="24" borderId="10" xfId="0" applyNumberFormat="1" applyFont="1" applyFill="1" applyBorder="1" applyAlignment="1">
      <alignment vertical="center"/>
    </xf>
    <xf numFmtId="0" fontId="3" fillId="24" borderId="10" xfId="0" applyFont="1" applyFill="1" applyBorder="1" applyAlignment="1">
      <alignment vertical="center"/>
    </xf>
    <xf numFmtId="0" fontId="3" fillId="24" borderId="10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2" fillId="0" borderId="0" xfId="57" applyFont="1">
      <alignment/>
      <protection/>
    </xf>
    <xf numFmtId="0" fontId="3" fillId="0" borderId="10" xfId="0" applyFont="1" applyBorder="1" applyAlignment="1">
      <alignment horizontal="right" vertical="center" wrapText="1"/>
    </xf>
    <xf numFmtId="179" fontId="3" fillId="0" borderId="10" xfId="65" applyFont="1" applyBorder="1" applyAlignment="1">
      <alignment horizontal="right" vertical="center" wrapText="1"/>
    </xf>
    <xf numFmtId="179" fontId="1" fillId="0" borderId="10" xfId="65" applyFont="1" applyBorder="1" applyAlignment="1">
      <alignment horizontal="right" vertical="center" wrapText="1"/>
    </xf>
    <xf numFmtId="0" fontId="1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2" fontId="3" fillId="24" borderId="10" xfId="0" applyNumberFormat="1" applyFont="1" applyFill="1" applyBorder="1" applyAlignment="1">
      <alignment vertical="center"/>
    </xf>
    <xf numFmtId="179" fontId="3" fillId="24" borderId="10" xfId="65" applyFont="1" applyFill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2" fontId="3" fillId="0" borderId="10" xfId="0" applyNumberFormat="1" applyFont="1" applyBorder="1" applyAlignment="1">
      <alignment vertical="center"/>
    </xf>
    <xf numFmtId="0" fontId="20" fillId="0" borderId="0" xfId="55" applyAlignment="1">
      <alignment horizontal="center" vertical="center" wrapText="1"/>
      <protection/>
    </xf>
    <xf numFmtId="0" fontId="1" fillId="0" borderId="0" xfId="56" applyFont="1">
      <alignment/>
      <protection/>
    </xf>
    <xf numFmtId="0" fontId="1" fillId="0" borderId="0" xfId="56" applyFont="1" applyAlignment="1">
      <alignment horizontal="right"/>
      <protection/>
    </xf>
    <xf numFmtId="0" fontId="0" fillId="0" borderId="0" xfId="56">
      <alignment/>
      <protection/>
    </xf>
    <xf numFmtId="2" fontId="1" fillId="0" borderId="10" xfId="56" applyNumberFormat="1" applyFont="1" applyBorder="1" applyAlignment="1" quotePrefix="1">
      <alignment vertical="center" wrapText="1"/>
      <protection/>
    </xf>
    <xf numFmtId="0" fontId="19" fillId="0" borderId="0" xfId="56" applyFont="1">
      <alignment/>
      <protection/>
    </xf>
    <xf numFmtId="0" fontId="20" fillId="0" borderId="0" xfId="55" applyFont="1" applyFill="1" applyAlignment="1">
      <alignment horizontal="center" vertical="center" wrapText="1"/>
      <protection/>
    </xf>
    <xf numFmtId="0" fontId="2" fillId="0" borderId="0" xfId="55" applyFont="1">
      <alignment/>
      <protection/>
    </xf>
    <xf numFmtId="0" fontId="4" fillId="0" borderId="0" xfId="55" applyNumberFormat="1" applyFont="1" applyFill="1" applyAlignment="1" applyProtection="1">
      <alignment horizontal="center" vertical="center" wrapText="1"/>
      <protection/>
    </xf>
    <xf numFmtId="0" fontId="1" fillId="0" borderId="0" xfId="55" applyFont="1" applyAlignment="1">
      <alignment horizontal="center" vertical="center" wrapText="1"/>
      <protection/>
    </xf>
    <xf numFmtId="0" fontId="22" fillId="0" borderId="10" xfId="55" applyFont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left" vertical="center" wrapText="1"/>
      <protection/>
    </xf>
    <xf numFmtId="4" fontId="1" fillId="0" borderId="10" xfId="0" applyNumberFormat="1" applyFont="1" applyBorder="1" applyAlignment="1">
      <alignment horizontal="center" vertical="center"/>
    </xf>
    <xf numFmtId="219" fontId="4" fillId="0" borderId="10" xfId="55" applyNumberFormat="1" applyFont="1" applyFill="1" applyBorder="1" applyAlignment="1">
      <alignment horizontal="center" vertical="center" wrapText="1"/>
      <protection/>
    </xf>
    <xf numFmtId="219" fontId="1" fillId="0" borderId="0" xfId="55" applyNumberFormat="1" applyFont="1" applyAlignment="1">
      <alignment horizontal="center" vertical="center" wrapText="1"/>
      <protection/>
    </xf>
    <xf numFmtId="196" fontId="1" fillId="0" borderId="0" xfId="55" applyNumberFormat="1" applyFont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left" vertical="center" wrapText="1"/>
      <protection/>
    </xf>
    <xf numFmtId="219" fontId="24" fillId="0" borderId="10" xfId="55" applyNumberFormat="1" applyFont="1" applyFill="1" applyBorder="1" applyAlignment="1">
      <alignment horizontal="center" vertical="center" wrapText="1"/>
      <protection/>
    </xf>
    <xf numFmtId="219" fontId="20" fillId="0" borderId="0" xfId="55" applyNumberFormat="1" applyFont="1" applyAlignment="1">
      <alignment horizontal="center" vertical="center" wrapText="1"/>
      <protection/>
    </xf>
    <xf numFmtId="196" fontId="20" fillId="0" borderId="0" xfId="55" applyNumberFormat="1" applyFont="1" applyAlignment="1">
      <alignment horizontal="center" vertical="center" wrapText="1"/>
      <protection/>
    </xf>
    <xf numFmtId="0" fontId="17" fillId="0" borderId="0" xfId="55" applyFont="1" applyAlignment="1">
      <alignment horizontal="center" vertical="center" wrapText="1"/>
      <protection/>
    </xf>
    <xf numFmtId="196" fontId="20" fillId="0" borderId="0" xfId="55" applyNumberFormat="1" applyFont="1" applyFill="1" applyAlignment="1">
      <alignment horizontal="center" vertical="center" wrapText="1"/>
      <protection/>
    </xf>
    <xf numFmtId="219" fontId="20" fillId="0" borderId="0" xfId="55" applyNumberFormat="1" applyFont="1" applyFill="1" applyAlignment="1">
      <alignment horizontal="center" vertical="center" wrapText="1"/>
      <protection/>
    </xf>
    <xf numFmtId="0" fontId="2" fillId="0" borderId="0" xfId="55" applyFont="1" applyAlignment="1">
      <alignment horizontal="left"/>
      <protection/>
    </xf>
    <xf numFmtId="0" fontId="2" fillId="0" borderId="0" xfId="0" applyFont="1" applyFill="1" applyAlignment="1">
      <alignment horizontal="left"/>
    </xf>
    <xf numFmtId="4" fontId="2" fillId="0" borderId="0" xfId="0" applyNumberFormat="1" applyFont="1" applyFill="1" applyAlignment="1">
      <alignment/>
    </xf>
    <xf numFmtId="0" fontId="2" fillId="0" borderId="0" xfId="55" applyFont="1" applyAlignment="1">
      <alignment horizontal="center" vertical="center" wrapText="1"/>
      <protection/>
    </xf>
    <xf numFmtId="0" fontId="2" fillId="0" borderId="0" xfId="53" applyFont="1">
      <alignment/>
      <protection/>
    </xf>
    <xf numFmtId="0" fontId="1" fillId="0" borderId="0" xfId="53" applyFont="1" applyBorder="1" applyAlignment="1">
      <alignment horizontal="center" vertical="center"/>
      <protection/>
    </xf>
    <xf numFmtId="0" fontId="20" fillId="0" borderId="0" xfId="55" applyFont="1" applyAlignment="1">
      <alignment horizontal="center" vertical="center" wrapText="1"/>
      <protection/>
    </xf>
    <xf numFmtId="0" fontId="2" fillId="0" borderId="0" xfId="54" applyFont="1" applyAlignment="1">
      <alignment/>
      <protection/>
    </xf>
    <xf numFmtId="1" fontId="1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 quotePrefix="1">
      <alignment horizontal="center" vertical="center" wrapText="1"/>
    </xf>
    <xf numFmtId="4" fontId="1" fillId="0" borderId="0" xfId="0" applyNumberFormat="1" applyFont="1" applyAlignment="1">
      <alignment/>
    </xf>
    <xf numFmtId="2" fontId="3" fillId="0" borderId="10" xfId="0" applyNumberFormat="1" applyFont="1" applyBorder="1" applyAlignment="1" quotePrefix="1">
      <alignment horizontal="center" vertical="center" wrapText="1"/>
    </xf>
    <xf numFmtId="4" fontId="3" fillId="24" borderId="10" xfId="0" applyNumberFormat="1" applyFont="1" applyFill="1" applyBorder="1" applyAlignment="1">
      <alignment vertical="center" wrapText="1"/>
    </xf>
    <xf numFmtId="179" fontId="3" fillId="0" borderId="10" xfId="65" applyFont="1" applyBorder="1" applyAlignment="1">
      <alignment vertical="center"/>
    </xf>
    <xf numFmtId="179" fontId="3" fillId="0" borderId="10" xfId="65" applyFont="1" applyBorder="1" applyAlignment="1">
      <alignment horizontal="center" vertical="center" wrapText="1"/>
    </xf>
    <xf numFmtId="179" fontId="1" fillId="0" borderId="10" xfId="65" applyFont="1" applyBorder="1" applyAlignment="1">
      <alignment vertical="center"/>
    </xf>
    <xf numFmtId="2" fontId="1" fillId="0" borderId="10" xfId="56" applyNumberFormat="1" applyFont="1" applyBorder="1" applyAlignment="1">
      <alignment vertical="center" wrapText="1"/>
      <protection/>
    </xf>
    <xf numFmtId="4" fontId="1" fillId="24" borderId="10" xfId="0" applyNumberFormat="1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 quotePrefix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vertical="center" wrapText="1"/>
    </xf>
    <xf numFmtId="2" fontId="1" fillId="0" borderId="10" xfId="53" applyNumberFormat="1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6" fillId="0" borderId="0" xfId="55" applyNumberFormat="1" applyFont="1" applyAlignment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9" fillId="24" borderId="1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7" fillId="0" borderId="10" xfId="0" applyFont="1" applyBorder="1" applyAlignment="1">
      <alignment horizontal="center" vertical="center" wrapText="1"/>
    </xf>
    <xf numFmtId="0" fontId="2" fillId="0" borderId="0" xfId="54" applyFont="1" applyAlignment="1">
      <alignment horizontal="left"/>
      <protection/>
    </xf>
    <xf numFmtId="0" fontId="20" fillId="0" borderId="0" xfId="55" applyAlignment="1">
      <alignment horizontal="center" vertical="center" wrapText="1"/>
      <protection/>
    </xf>
    <xf numFmtId="0" fontId="6" fillId="0" borderId="0" xfId="55" applyFont="1" applyFill="1" applyAlignment="1">
      <alignment horizontal="center" vertical="center" wrapText="1"/>
      <protection/>
    </xf>
    <xf numFmtId="0" fontId="20" fillId="0" borderId="0" xfId="55" applyFont="1" applyFill="1" applyAlignment="1">
      <alignment horizontal="center" vertical="center" wrapText="1"/>
      <protection/>
    </xf>
    <xf numFmtId="0" fontId="18" fillId="0" borderId="13" xfId="55" applyFont="1" applyBorder="1" applyAlignment="1">
      <alignment horizontal="right" vertical="center" wrapText="1"/>
      <protection/>
    </xf>
    <xf numFmtId="0" fontId="6" fillId="0" borderId="13" xfId="55" applyFont="1" applyBorder="1" applyAlignment="1">
      <alignment horizontal="right" vertical="center" wrapText="1"/>
      <protection/>
    </xf>
    <xf numFmtId="0" fontId="21" fillId="0" borderId="13" xfId="55" applyFont="1" applyBorder="1" applyAlignment="1">
      <alignment horizontal="right" vertical="center" wrapText="1"/>
      <protection/>
    </xf>
    <xf numFmtId="0" fontId="20" fillId="0" borderId="13" xfId="55" applyBorder="1" applyAlignment="1">
      <alignment horizontal="right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21" fillId="0" borderId="0" xfId="55" applyFont="1" applyBorder="1" applyAlignment="1">
      <alignment horizontal="center" vertical="center" wrapText="1"/>
      <protection/>
    </xf>
    <xf numFmtId="0" fontId="20" fillId="0" borderId="0" xfId="55" applyBorder="1" applyAlignment="1">
      <alignment wrapText="1"/>
      <protection/>
    </xf>
    <xf numFmtId="219" fontId="1" fillId="0" borderId="10" xfId="55" applyNumberFormat="1" applyFont="1" applyFill="1" applyBorder="1" applyAlignment="1">
      <alignment horizontal="center" vertical="center" wrapText="1"/>
      <protection/>
    </xf>
    <xf numFmtId="0" fontId="23" fillId="0" borderId="14" xfId="5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0" xfId="55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4" xfId="53"/>
    <cellStyle name="Обычный_Дод.3" xfId="54"/>
    <cellStyle name="Обычный_ДОД.4" xfId="55"/>
    <cellStyle name="Обычный_Книга1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0.00390625" style="1" customWidth="1"/>
    <col min="2" max="2" width="51.00390625" style="1" customWidth="1"/>
    <col min="3" max="6" width="13.75390625" style="1" customWidth="1"/>
    <col min="7" max="16384" width="8.875" style="1" customWidth="1"/>
  </cols>
  <sheetData>
    <row r="1" spans="1:4" ht="18.75">
      <c r="A1" s="1" t="s">
        <v>42</v>
      </c>
      <c r="D1" s="36" t="s">
        <v>89</v>
      </c>
    </row>
    <row r="2" ht="18.75">
      <c r="D2" s="36" t="s">
        <v>0</v>
      </c>
    </row>
    <row r="3" spans="4:5" ht="18.75">
      <c r="D3" s="2" t="s">
        <v>219</v>
      </c>
      <c r="E3" s="35"/>
    </row>
    <row r="4" spans="4:5" ht="18.75">
      <c r="D4" s="2" t="s">
        <v>39</v>
      </c>
      <c r="E4" s="35"/>
    </row>
    <row r="5" spans="4:5" ht="18.75">
      <c r="D5" s="49" t="s">
        <v>40</v>
      </c>
      <c r="E5" s="49"/>
    </row>
    <row r="6" spans="4:5" ht="18.75">
      <c r="D6" s="2" t="s">
        <v>218</v>
      </c>
      <c r="E6" s="35"/>
    </row>
    <row r="8" spans="1:6" ht="15.75">
      <c r="A8" s="140" t="s">
        <v>81</v>
      </c>
      <c r="B8" s="141"/>
      <c r="C8" s="141"/>
      <c r="D8" s="141"/>
      <c r="E8" s="141"/>
      <c r="F8" s="141"/>
    </row>
    <row r="9" ht="12.75">
      <c r="F9" s="3" t="s">
        <v>2</v>
      </c>
    </row>
    <row r="10" spans="1:6" ht="12.75" customHeight="1">
      <c r="A10" s="142" t="s">
        <v>3</v>
      </c>
      <c r="B10" s="142" t="s">
        <v>82</v>
      </c>
      <c r="C10" s="143" t="s">
        <v>4</v>
      </c>
      <c r="D10" s="142" t="s">
        <v>5</v>
      </c>
      <c r="E10" s="142" t="s">
        <v>6</v>
      </c>
      <c r="F10" s="142"/>
    </row>
    <row r="11" spans="1:6" ht="12.75" customHeight="1">
      <c r="A11" s="142"/>
      <c r="B11" s="142"/>
      <c r="C11" s="143"/>
      <c r="D11" s="142"/>
      <c r="E11" s="142" t="s">
        <v>4</v>
      </c>
      <c r="F11" s="142" t="s">
        <v>7</v>
      </c>
    </row>
    <row r="12" spans="1:6" ht="16.5" customHeight="1">
      <c r="A12" s="142"/>
      <c r="B12" s="142"/>
      <c r="C12" s="143"/>
      <c r="D12" s="142"/>
      <c r="E12" s="142"/>
      <c r="F12" s="142"/>
    </row>
    <row r="13" spans="1:6" ht="12.75">
      <c r="A13" s="4">
        <v>1</v>
      </c>
      <c r="B13" s="4">
        <v>2</v>
      </c>
      <c r="C13" s="5">
        <v>3</v>
      </c>
      <c r="D13" s="4">
        <v>4</v>
      </c>
      <c r="E13" s="4">
        <v>5</v>
      </c>
      <c r="F13" s="4">
        <v>6</v>
      </c>
    </row>
    <row r="14" spans="1:6" ht="12.75">
      <c r="A14" s="6">
        <v>20000000</v>
      </c>
      <c r="B14" s="7" t="s">
        <v>87</v>
      </c>
      <c r="C14" s="8">
        <f aca="true" t="shared" si="0" ref="C14:C29">D14+E14</f>
        <v>64092.34</v>
      </c>
      <c r="D14" s="80">
        <f aca="true" t="shared" si="1" ref="D14:F15">D15</f>
        <v>0</v>
      </c>
      <c r="E14" s="127">
        <f t="shared" si="1"/>
        <v>64092.34</v>
      </c>
      <c r="F14" s="127">
        <f t="shared" si="1"/>
        <v>64092.34</v>
      </c>
    </row>
    <row r="15" spans="1:6" ht="12.75">
      <c r="A15" s="74">
        <v>24000000</v>
      </c>
      <c r="B15" s="78" t="s">
        <v>88</v>
      </c>
      <c r="C15" s="8">
        <f t="shared" si="0"/>
        <v>64092.34</v>
      </c>
      <c r="D15" s="80">
        <f t="shared" si="1"/>
        <v>0</v>
      </c>
      <c r="E15" s="75">
        <f t="shared" si="1"/>
        <v>64092.34</v>
      </c>
      <c r="F15" s="75">
        <f t="shared" si="1"/>
        <v>64092.34</v>
      </c>
    </row>
    <row r="16" spans="1:6" ht="25.5">
      <c r="A16" s="4">
        <v>24170000</v>
      </c>
      <c r="B16" s="77" t="s">
        <v>137</v>
      </c>
      <c r="C16" s="69">
        <f t="shared" si="0"/>
        <v>64092.34</v>
      </c>
      <c r="D16" s="80">
        <v>0</v>
      </c>
      <c r="E16" s="76">
        <v>64092.34</v>
      </c>
      <c r="F16" s="76">
        <v>64092.34</v>
      </c>
    </row>
    <row r="17" spans="1:6" ht="12.75">
      <c r="A17" s="57">
        <v>30000000</v>
      </c>
      <c r="B17" s="83" t="s">
        <v>211</v>
      </c>
      <c r="C17" s="8">
        <f aca="true" t="shared" si="2" ref="C17:F19">+C18</f>
        <v>139266.9</v>
      </c>
      <c r="D17" s="84">
        <f t="shared" si="2"/>
        <v>0</v>
      </c>
      <c r="E17" s="126">
        <f t="shared" si="2"/>
        <v>139266.9</v>
      </c>
      <c r="F17" s="126">
        <f t="shared" si="2"/>
        <v>139266.9</v>
      </c>
    </row>
    <row r="18" spans="1:6" ht="12.75">
      <c r="A18" s="57">
        <v>33000000</v>
      </c>
      <c r="B18" s="83" t="s">
        <v>210</v>
      </c>
      <c r="C18" s="8">
        <f t="shared" si="2"/>
        <v>139266.9</v>
      </c>
      <c r="D18" s="84">
        <f t="shared" si="2"/>
        <v>0</v>
      </c>
      <c r="E18" s="75">
        <f t="shared" si="2"/>
        <v>139266.9</v>
      </c>
      <c r="F18" s="75">
        <f t="shared" si="2"/>
        <v>139266.9</v>
      </c>
    </row>
    <row r="19" spans="1:6" ht="12.75">
      <c r="A19" s="57">
        <v>33010000</v>
      </c>
      <c r="B19" s="83" t="s">
        <v>208</v>
      </c>
      <c r="C19" s="8">
        <f t="shared" si="2"/>
        <v>139266.9</v>
      </c>
      <c r="D19" s="84">
        <f t="shared" si="2"/>
        <v>0</v>
      </c>
      <c r="E19" s="75">
        <f t="shared" si="2"/>
        <v>139266.9</v>
      </c>
      <c r="F19" s="75">
        <f t="shared" si="2"/>
        <v>139266.9</v>
      </c>
    </row>
    <row r="20" spans="1:6" ht="51">
      <c r="A20" s="4">
        <v>33010100</v>
      </c>
      <c r="B20" s="77" t="s">
        <v>209</v>
      </c>
      <c r="C20" s="69">
        <f t="shared" si="0"/>
        <v>139266.9</v>
      </c>
      <c r="D20" s="80">
        <v>0</v>
      </c>
      <c r="E20" s="76">
        <v>139266.9</v>
      </c>
      <c r="F20" s="76">
        <v>139266.9</v>
      </c>
    </row>
    <row r="21" spans="1:6" ht="12.75">
      <c r="A21" s="144" t="s">
        <v>177</v>
      </c>
      <c r="B21" s="145"/>
      <c r="C21" s="8">
        <f t="shared" si="0"/>
        <v>203359.24</v>
      </c>
      <c r="D21" s="81">
        <f>D14</f>
        <v>0</v>
      </c>
      <c r="E21" s="82">
        <f>+E14+E17</f>
        <v>203359.24</v>
      </c>
      <c r="F21" s="82">
        <f>+F14+F17</f>
        <v>203359.24</v>
      </c>
    </row>
    <row r="22" spans="1:6" ht="12.75">
      <c r="A22" s="57">
        <v>40000000</v>
      </c>
      <c r="B22" s="83" t="s">
        <v>178</v>
      </c>
      <c r="C22" s="8">
        <f t="shared" si="0"/>
        <v>2363951.98</v>
      </c>
      <c r="D22" s="126">
        <f>D23</f>
        <v>2363951.98</v>
      </c>
      <c r="E22" s="84">
        <f>E23</f>
        <v>0</v>
      </c>
      <c r="F22" s="84">
        <f>F23</f>
        <v>0</v>
      </c>
    </row>
    <row r="23" spans="1:6" ht="12.75">
      <c r="A23" s="57">
        <v>41000000</v>
      </c>
      <c r="B23" s="83" t="s">
        <v>179</v>
      </c>
      <c r="C23" s="8">
        <f t="shared" si="0"/>
        <v>2363951.98</v>
      </c>
      <c r="D23" s="126">
        <f>D26+D24</f>
        <v>2363951.98</v>
      </c>
      <c r="E23" s="84">
        <v>0</v>
      </c>
      <c r="F23" s="84">
        <v>0</v>
      </c>
    </row>
    <row r="24" spans="1:6" ht="12.75">
      <c r="A24" s="57">
        <v>41030000</v>
      </c>
      <c r="B24" s="83" t="s">
        <v>213</v>
      </c>
      <c r="C24" s="8">
        <f t="shared" si="0"/>
        <v>2353900</v>
      </c>
      <c r="D24" s="126">
        <f>D25</f>
        <v>2353900</v>
      </c>
      <c r="E24" s="84">
        <v>0</v>
      </c>
      <c r="F24" s="84">
        <v>0</v>
      </c>
    </row>
    <row r="25" spans="1:6" ht="25.5">
      <c r="A25" s="4">
        <v>41034200</v>
      </c>
      <c r="B25" s="77" t="s">
        <v>215</v>
      </c>
      <c r="C25" s="69">
        <f t="shared" si="0"/>
        <v>2353900</v>
      </c>
      <c r="D25" s="128">
        <v>2353900</v>
      </c>
      <c r="E25" s="80">
        <v>0</v>
      </c>
      <c r="F25" s="80">
        <v>0</v>
      </c>
    </row>
    <row r="26" spans="1:6" ht="12.75">
      <c r="A26" s="57">
        <v>41050000</v>
      </c>
      <c r="B26" s="83" t="s">
        <v>214</v>
      </c>
      <c r="C26" s="8">
        <f t="shared" si="0"/>
        <v>10051.98</v>
      </c>
      <c r="D26" s="126">
        <f>D27+D28</f>
        <v>10051.98</v>
      </c>
      <c r="E26" s="84">
        <f>E27+E28</f>
        <v>0</v>
      </c>
      <c r="F26" s="84">
        <f>F27+F28</f>
        <v>0</v>
      </c>
    </row>
    <row r="27" spans="1:6" ht="51">
      <c r="A27" s="4">
        <v>41050200</v>
      </c>
      <c r="B27" s="44" t="s">
        <v>216</v>
      </c>
      <c r="C27" s="69">
        <f t="shared" si="0"/>
        <v>-15948.02</v>
      </c>
      <c r="D27" s="128">
        <v>-15948.02</v>
      </c>
      <c r="E27" s="80">
        <v>0</v>
      </c>
      <c r="F27" s="80">
        <v>0</v>
      </c>
    </row>
    <row r="28" spans="1:6" ht="43.5" customHeight="1">
      <c r="A28" s="4">
        <v>41052000</v>
      </c>
      <c r="B28" s="77" t="s">
        <v>217</v>
      </c>
      <c r="C28" s="69">
        <f t="shared" si="0"/>
        <v>26000</v>
      </c>
      <c r="D28" s="128">
        <v>26000</v>
      </c>
      <c r="E28" s="80">
        <v>0</v>
      </c>
      <c r="F28" s="80">
        <v>0</v>
      </c>
    </row>
    <row r="29" spans="1:6" ht="12.75">
      <c r="A29" s="70" t="s">
        <v>83</v>
      </c>
      <c r="B29" s="71"/>
      <c r="C29" s="8">
        <f t="shared" si="0"/>
        <v>2567311.2199999997</v>
      </c>
      <c r="D29" s="8">
        <f>D21+D22</f>
        <v>2363951.98</v>
      </c>
      <c r="E29" s="8">
        <f>E21+E22</f>
        <v>203359.24</v>
      </c>
      <c r="F29" s="8">
        <f>F21+F22</f>
        <v>203359.24</v>
      </c>
    </row>
    <row r="32" spans="1:6" ht="18.75">
      <c r="A32" s="47" t="s">
        <v>8</v>
      </c>
      <c r="B32" s="47"/>
      <c r="C32" s="48"/>
      <c r="D32" s="47"/>
      <c r="E32" s="47" t="s">
        <v>9</v>
      </c>
      <c r="F32" s="47"/>
    </row>
    <row r="33" spans="1:10" ht="13.5" customHeight="1">
      <c r="A33" s="47"/>
      <c r="B33" s="47"/>
      <c r="C33" s="48"/>
      <c r="D33" s="47"/>
      <c r="E33" s="47"/>
      <c r="F33" s="47"/>
      <c r="G33" s="36"/>
      <c r="H33" s="36"/>
      <c r="I33" s="36"/>
      <c r="J33" s="36"/>
    </row>
    <row r="34" spans="1:10" ht="18.75">
      <c r="A34" s="139" t="s">
        <v>10</v>
      </c>
      <c r="B34" s="139"/>
      <c r="C34" s="2"/>
      <c r="D34" s="2"/>
      <c r="E34" s="2"/>
      <c r="F34" s="2"/>
      <c r="G34" s="36"/>
      <c r="H34" s="36"/>
      <c r="I34" s="36"/>
      <c r="J34" s="36"/>
    </row>
    <row r="35" spans="1:6" ht="18.75">
      <c r="A35" s="47" t="s">
        <v>84</v>
      </c>
      <c r="B35" s="47"/>
      <c r="C35" s="47"/>
      <c r="D35" s="47"/>
      <c r="E35" s="72"/>
      <c r="F35" s="73"/>
    </row>
    <row r="36" spans="1:6" ht="18.75">
      <c r="A36" s="47" t="s">
        <v>85</v>
      </c>
      <c r="B36" s="47"/>
      <c r="C36" s="2"/>
      <c r="D36" s="2"/>
      <c r="E36" s="47" t="s">
        <v>86</v>
      </c>
      <c r="F36" s="2"/>
    </row>
  </sheetData>
  <sheetProtection/>
  <mergeCells count="10">
    <mergeCell ref="A34:B34"/>
    <mergeCell ref="A8:F8"/>
    <mergeCell ref="A10:A12"/>
    <mergeCell ref="B10:B12"/>
    <mergeCell ref="C10:C12"/>
    <mergeCell ref="D10:D12"/>
    <mergeCell ref="E10:F10"/>
    <mergeCell ref="E11:E12"/>
    <mergeCell ref="F11:F12"/>
    <mergeCell ref="A21:B21"/>
  </mergeCells>
  <printOptions/>
  <pageMargins left="1.1811023622047245" right="0.3937007874015748" top="0.7874015748031497" bottom="0.7874015748031497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3">
      <selection activeCell="B9" sqref="B9"/>
    </sheetView>
  </sheetViews>
  <sheetFormatPr defaultColWidth="9.125" defaultRowHeight="12.75"/>
  <cols>
    <col min="1" max="1" width="11.25390625" style="1" customWidth="1"/>
    <col min="2" max="2" width="41.00390625" style="1" customWidth="1"/>
    <col min="3" max="3" width="14.75390625" style="1" customWidth="1"/>
    <col min="4" max="6" width="14.125" style="1" customWidth="1"/>
    <col min="7" max="16384" width="9.125" style="1" customWidth="1"/>
  </cols>
  <sheetData>
    <row r="1" spans="1:4" ht="18.75">
      <c r="A1" s="1" t="s">
        <v>42</v>
      </c>
      <c r="D1" s="36" t="s">
        <v>54</v>
      </c>
    </row>
    <row r="2" ht="18.75">
      <c r="D2" s="36" t="s">
        <v>0</v>
      </c>
    </row>
    <row r="3" ht="18.75">
      <c r="D3" s="2" t="s">
        <v>219</v>
      </c>
    </row>
    <row r="4" ht="18.75">
      <c r="D4" s="2" t="s">
        <v>39</v>
      </c>
    </row>
    <row r="5" ht="18.75">
      <c r="D5" s="49" t="s">
        <v>40</v>
      </c>
    </row>
    <row r="6" ht="18.75">
      <c r="D6" s="2" t="s">
        <v>253</v>
      </c>
    </row>
    <row r="8" spans="1:6" ht="18.75">
      <c r="A8" s="146" t="s">
        <v>297</v>
      </c>
      <c r="B8" s="147"/>
      <c r="C8" s="147"/>
      <c r="D8" s="147"/>
      <c r="E8" s="147"/>
      <c r="F8" s="147"/>
    </row>
    <row r="9" ht="12.75">
      <c r="F9" s="3" t="s">
        <v>2</v>
      </c>
    </row>
    <row r="10" spans="1:6" ht="12.75" customHeight="1">
      <c r="A10" s="142" t="s">
        <v>3</v>
      </c>
      <c r="B10" s="142" t="s">
        <v>55</v>
      </c>
      <c r="C10" s="143" t="s">
        <v>4</v>
      </c>
      <c r="D10" s="142" t="s">
        <v>5</v>
      </c>
      <c r="E10" s="142" t="s">
        <v>6</v>
      </c>
      <c r="F10" s="142"/>
    </row>
    <row r="11" spans="1:6" ht="12.75" customHeight="1">
      <c r="A11" s="142"/>
      <c r="B11" s="142"/>
      <c r="C11" s="142"/>
      <c r="D11" s="142"/>
      <c r="E11" s="142" t="s">
        <v>4</v>
      </c>
      <c r="F11" s="142" t="s">
        <v>7</v>
      </c>
    </row>
    <row r="12" spans="1:6" ht="12.75">
      <c r="A12" s="142"/>
      <c r="B12" s="142"/>
      <c r="C12" s="142"/>
      <c r="D12" s="142"/>
      <c r="E12" s="142"/>
      <c r="F12" s="142"/>
    </row>
    <row r="13" spans="1:6" ht="12.75">
      <c r="A13" s="4">
        <v>1</v>
      </c>
      <c r="B13" s="4">
        <v>2</v>
      </c>
      <c r="C13" s="5">
        <v>3</v>
      </c>
      <c r="D13" s="4">
        <v>4</v>
      </c>
      <c r="E13" s="4">
        <v>5</v>
      </c>
      <c r="F13" s="4">
        <v>6</v>
      </c>
    </row>
    <row r="14" spans="1:6" ht="12.75">
      <c r="A14" s="6">
        <v>200000</v>
      </c>
      <c r="B14" s="7" t="s">
        <v>56</v>
      </c>
      <c r="C14" s="8">
        <f aca="true" t="shared" si="0" ref="C14:C19">D14+E14</f>
        <v>0</v>
      </c>
      <c r="D14" s="9">
        <v>-396898.76</v>
      </c>
      <c r="E14" s="9">
        <v>396898.76</v>
      </c>
      <c r="F14" s="9">
        <v>396898.76</v>
      </c>
    </row>
    <row r="15" spans="1:6" ht="25.5">
      <c r="A15" s="6">
        <v>208000</v>
      </c>
      <c r="B15" s="7" t="s">
        <v>57</v>
      </c>
      <c r="C15" s="8">
        <f t="shared" si="0"/>
        <v>0</v>
      </c>
      <c r="D15" s="9">
        <v>-396898.76</v>
      </c>
      <c r="E15" s="9">
        <v>396898.76</v>
      </c>
      <c r="F15" s="9">
        <v>396898.76</v>
      </c>
    </row>
    <row r="16" spans="1:6" ht="38.25">
      <c r="A16" s="10">
        <v>208400</v>
      </c>
      <c r="B16" s="44" t="s">
        <v>101</v>
      </c>
      <c r="C16" s="69">
        <f t="shared" si="0"/>
        <v>0</v>
      </c>
      <c r="D16" s="11">
        <v>-396898.76</v>
      </c>
      <c r="E16" s="11">
        <v>396898.76</v>
      </c>
      <c r="F16" s="11">
        <v>396898.76</v>
      </c>
    </row>
    <row r="17" spans="1:6" ht="12.75">
      <c r="A17" s="6">
        <v>600000</v>
      </c>
      <c r="B17" s="7" t="s">
        <v>58</v>
      </c>
      <c r="C17" s="8">
        <f t="shared" si="0"/>
        <v>0</v>
      </c>
      <c r="D17" s="9">
        <v>-396898.76</v>
      </c>
      <c r="E17" s="9">
        <v>396898.76</v>
      </c>
      <c r="F17" s="9">
        <v>396898.76</v>
      </c>
    </row>
    <row r="18" spans="1:6" ht="12.75">
      <c r="A18" s="6">
        <v>602000</v>
      </c>
      <c r="B18" s="7" t="s">
        <v>59</v>
      </c>
      <c r="C18" s="8">
        <f t="shared" si="0"/>
        <v>0</v>
      </c>
      <c r="D18" s="9">
        <v>-396898.76</v>
      </c>
      <c r="E18" s="9">
        <v>396898.76</v>
      </c>
      <c r="F18" s="9">
        <v>396898.76</v>
      </c>
    </row>
    <row r="19" spans="1:6" ht="38.25">
      <c r="A19" s="10">
        <v>602400</v>
      </c>
      <c r="B19" s="44" t="s">
        <v>101</v>
      </c>
      <c r="C19" s="69">
        <f t="shared" si="0"/>
        <v>0</v>
      </c>
      <c r="D19" s="11">
        <v>-396898.76</v>
      </c>
      <c r="E19" s="11">
        <v>396898.76</v>
      </c>
      <c r="F19" s="11">
        <v>396898.76</v>
      </c>
    </row>
    <row r="22" spans="1:5" ht="18.75">
      <c r="A22" s="47" t="s">
        <v>8</v>
      </c>
      <c r="B22" s="47"/>
      <c r="C22" s="48"/>
      <c r="D22" s="47"/>
      <c r="E22" s="47" t="s">
        <v>9</v>
      </c>
    </row>
    <row r="23" spans="1:5" ht="18.75">
      <c r="A23" s="47"/>
      <c r="B23" s="47"/>
      <c r="C23" s="48"/>
      <c r="D23" s="47"/>
      <c r="E23" s="47"/>
    </row>
    <row r="24" spans="1:5" ht="18.75">
      <c r="A24" s="2" t="s">
        <v>10</v>
      </c>
      <c r="B24" s="2"/>
      <c r="C24" s="2"/>
      <c r="D24" s="2"/>
      <c r="E24" s="2"/>
    </row>
    <row r="25" spans="1:5" ht="18.75">
      <c r="A25" s="2" t="s">
        <v>84</v>
      </c>
      <c r="B25" s="2"/>
      <c r="C25" s="2"/>
      <c r="D25" s="2"/>
      <c r="E25" s="2"/>
    </row>
    <row r="26" spans="1:5" ht="18.75">
      <c r="A26" s="2" t="s">
        <v>85</v>
      </c>
      <c r="B26" s="2"/>
      <c r="C26" s="2"/>
      <c r="D26" s="2"/>
      <c r="E26" s="2" t="s">
        <v>86</v>
      </c>
    </row>
  </sheetData>
  <sheetProtection/>
  <mergeCells count="8">
    <mergeCell ref="A8:F8"/>
    <mergeCell ref="A10:A12"/>
    <mergeCell ref="B10:B12"/>
    <mergeCell ref="C10:C12"/>
    <mergeCell ref="D10:D12"/>
    <mergeCell ref="E10:F10"/>
    <mergeCell ref="E11:E12"/>
    <mergeCell ref="F11:F12"/>
  </mergeCells>
  <printOptions/>
  <pageMargins left="1.1811023622047245" right="0.3937007874015748" top="0.7874015748031497" bottom="0.7874015748031497" header="0" footer="0"/>
  <pageSetup fitToHeight="500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zoomScalePageLayoutView="0" workbookViewId="0" topLeftCell="A31">
      <selection activeCell="D10" sqref="D10:D13"/>
    </sheetView>
  </sheetViews>
  <sheetFormatPr defaultColWidth="9.125" defaultRowHeight="12.75"/>
  <cols>
    <col min="1" max="3" width="12.00390625" style="88" customWidth="1"/>
    <col min="4" max="4" width="40.75390625" style="88" customWidth="1"/>
    <col min="5" max="16" width="11.625" style="88" customWidth="1"/>
    <col min="17" max="16384" width="9.125" style="88" customWidth="1"/>
  </cols>
  <sheetData>
    <row r="1" spans="1:13" s="50" customFormat="1" ht="18.75">
      <c r="A1" s="50" t="s">
        <v>42</v>
      </c>
      <c r="M1" s="52" t="s">
        <v>65</v>
      </c>
    </row>
    <row r="2" s="50" customFormat="1" ht="18.75">
      <c r="M2" s="52" t="s">
        <v>0</v>
      </c>
    </row>
    <row r="3" spans="13:14" s="50" customFormat="1" ht="18.75">
      <c r="M3" s="53" t="s">
        <v>219</v>
      </c>
      <c r="N3" s="51"/>
    </row>
    <row r="4" spans="13:14" s="50" customFormat="1" ht="18.75">
      <c r="M4" s="53" t="s">
        <v>39</v>
      </c>
      <c r="N4" s="51"/>
    </row>
    <row r="5" spans="13:14" s="50" customFormat="1" ht="18.75">
      <c r="M5" s="151" t="s">
        <v>40</v>
      </c>
      <c r="N5" s="151"/>
    </row>
    <row r="6" spans="13:14" s="50" customFormat="1" ht="18.75">
      <c r="M6" s="53" t="s">
        <v>253</v>
      </c>
      <c r="N6" s="51"/>
    </row>
    <row r="7" spans="1:16" s="50" customFormat="1" ht="18.75">
      <c r="A7" s="148" t="s">
        <v>298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</row>
    <row r="8" spans="1:16" s="50" customFormat="1" ht="18.75">
      <c r="A8" s="148" t="s">
        <v>71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</row>
    <row r="9" spans="1:16" ht="12.7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7" t="s">
        <v>2</v>
      </c>
    </row>
    <row r="10" spans="1:16" ht="12.75" customHeight="1">
      <c r="A10" s="150" t="s">
        <v>28</v>
      </c>
      <c r="B10" s="150" t="s">
        <v>29</v>
      </c>
      <c r="C10" s="150" t="s">
        <v>30</v>
      </c>
      <c r="D10" s="142" t="s">
        <v>31</v>
      </c>
      <c r="E10" s="142" t="s">
        <v>5</v>
      </c>
      <c r="F10" s="142"/>
      <c r="G10" s="142"/>
      <c r="H10" s="142"/>
      <c r="I10" s="142"/>
      <c r="J10" s="142" t="s">
        <v>6</v>
      </c>
      <c r="K10" s="142"/>
      <c r="L10" s="142"/>
      <c r="M10" s="142"/>
      <c r="N10" s="142"/>
      <c r="O10" s="142"/>
      <c r="P10" s="143" t="s">
        <v>23</v>
      </c>
    </row>
    <row r="11" spans="1:16" ht="12.75" customHeight="1">
      <c r="A11" s="142"/>
      <c r="B11" s="142"/>
      <c r="C11" s="142"/>
      <c r="D11" s="142"/>
      <c r="E11" s="143" t="s">
        <v>4</v>
      </c>
      <c r="F11" s="142" t="s">
        <v>32</v>
      </c>
      <c r="G11" s="142" t="s">
        <v>33</v>
      </c>
      <c r="H11" s="142"/>
      <c r="I11" s="142" t="s">
        <v>34</v>
      </c>
      <c r="J11" s="143" t="s">
        <v>4</v>
      </c>
      <c r="K11" s="142" t="s">
        <v>32</v>
      </c>
      <c r="L11" s="142" t="s">
        <v>33</v>
      </c>
      <c r="M11" s="142"/>
      <c r="N11" s="142" t="s">
        <v>34</v>
      </c>
      <c r="O11" s="4" t="s">
        <v>33</v>
      </c>
      <c r="P11" s="142"/>
    </row>
    <row r="12" spans="1:16" ht="12.75" customHeight="1">
      <c r="A12" s="142"/>
      <c r="B12" s="142"/>
      <c r="C12" s="142"/>
      <c r="D12" s="142"/>
      <c r="E12" s="142"/>
      <c r="F12" s="142"/>
      <c r="G12" s="142" t="s">
        <v>35</v>
      </c>
      <c r="H12" s="142" t="s">
        <v>36</v>
      </c>
      <c r="I12" s="142"/>
      <c r="J12" s="142"/>
      <c r="K12" s="142"/>
      <c r="L12" s="142" t="s">
        <v>35</v>
      </c>
      <c r="M12" s="142" t="s">
        <v>36</v>
      </c>
      <c r="N12" s="142"/>
      <c r="O12" s="142" t="s">
        <v>37</v>
      </c>
      <c r="P12" s="142"/>
    </row>
    <row r="13" spans="1:16" ht="44.25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</row>
    <row r="14" spans="1:16" ht="12.75">
      <c r="A14" s="4">
        <v>1</v>
      </c>
      <c r="B14" s="4">
        <v>2</v>
      </c>
      <c r="C14" s="4">
        <v>3</v>
      </c>
      <c r="D14" s="4">
        <v>4</v>
      </c>
      <c r="E14" s="5">
        <v>5</v>
      </c>
      <c r="F14" s="4">
        <v>6</v>
      </c>
      <c r="G14" s="4">
        <v>7</v>
      </c>
      <c r="H14" s="4">
        <v>8</v>
      </c>
      <c r="I14" s="4">
        <v>9</v>
      </c>
      <c r="J14" s="5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5">
        <v>16</v>
      </c>
    </row>
    <row r="15" spans="1:16" ht="25.5">
      <c r="A15" s="60" t="s">
        <v>44</v>
      </c>
      <c r="B15" s="57"/>
      <c r="C15" s="58"/>
      <c r="D15" s="61" t="s">
        <v>45</v>
      </c>
      <c r="E15" s="125">
        <v>3164900</v>
      </c>
      <c r="F15" s="37">
        <v>3164900</v>
      </c>
      <c r="G15" s="37">
        <v>187177.63</v>
      </c>
      <c r="H15" s="37">
        <v>0</v>
      </c>
      <c r="I15" s="37">
        <v>0</v>
      </c>
      <c r="J15" s="125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125">
        <v>3164900</v>
      </c>
    </row>
    <row r="16" spans="1:16" ht="25.5">
      <c r="A16" s="60" t="s">
        <v>46</v>
      </c>
      <c r="B16" s="57"/>
      <c r="C16" s="58"/>
      <c r="D16" s="61" t="s">
        <v>45</v>
      </c>
      <c r="E16" s="125">
        <v>3164900</v>
      </c>
      <c r="F16" s="37">
        <v>3164900</v>
      </c>
      <c r="G16" s="37">
        <v>187177.63</v>
      </c>
      <c r="H16" s="37">
        <v>0</v>
      </c>
      <c r="I16" s="37">
        <v>0</v>
      </c>
      <c r="J16" s="125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125">
        <v>3164900</v>
      </c>
    </row>
    <row r="17" spans="1:16" ht="70.5" customHeight="1">
      <c r="A17" s="60" t="s">
        <v>73</v>
      </c>
      <c r="B17" s="60" t="s">
        <v>74</v>
      </c>
      <c r="C17" s="124" t="s">
        <v>75</v>
      </c>
      <c r="D17" s="61" t="s">
        <v>76</v>
      </c>
      <c r="E17" s="125">
        <v>225963.63</v>
      </c>
      <c r="F17" s="37">
        <v>225963.63</v>
      </c>
      <c r="G17" s="37">
        <v>187177.63</v>
      </c>
      <c r="H17" s="37">
        <v>0</v>
      </c>
      <c r="I17" s="37">
        <v>0</v>
      </c>
      <c r="J17" s="125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125">
        <v>225963.63</v>
      </c>
    </row>
    <row r="18" spans="1:16" ht="30.75" customHeight="1">
      <c r="A18" s="60" t="s">
        <v>131</v>
      </c>
      <c r="B18" s="60" t="s">
        <v>94</v>
      </c>
      <c r="C18" s="124" t="s">
        <v>129</v>
      </c>
      <c r="D18" s="61" t="s">
        <v>132</v>
      </c>
      <c r="E18" s="125">
        <v>-26000</v>
      </c>
      <c r="F18" s="37">
        <v>-26000</v>
      </c>
      <c r="G18" s="37">
        <v>0</v>
      </c>
      <c r="H18" s="37">
        <v>0</v>
      </c>
      <c r="I18" s="37">
        <v>0</v>
      </c>
      <c r="J18" s="125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125">
        <v>-26000</v>
      </c>
    </row>
    <row r="19" spans="1:16" ht="25.5">
      <c r="A19" s="60" t="s">
        <v>90</v>
      </c>
      <c r="B19" s="60" t="s">
        <v>91</v>
      </c>
      <c r="C19" s="124" t="s">
        <v>92</v>
      </c>
      <c r="D19" s="61" t="s">
        <v>93</v>
      </c>
      <c r="E19" s="125">
        <v>2929900</v>
      </c>
      <c r="F19" s="37">
        <v>2929900</v>
      </c>
      <c r="G19" s="37">
        <v>0</v>
      </c>
      <c r="H19" s="37">
        <v>0</v>
      </c>
      <c r="I19" s="37">
        <v>0</v>
      </c>
      <c r="J19" s="125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125">
        <v>2929900</v>
      </c>
    </row>
    <row r="20" spans="1:16" ht="18" customHeight="1">
      <c r="A20" s="60" t="s">
        <v>254</v>
      </c>
      <c r="B20" s="60" t="s">
        <v>255</v>
      </c>
      <c r="C20" s="58"/>
      <c r="D20" s="61" t="s">
        <v>256</v>
      </c>
      <c r="E20" s="125">
        <v>35000</v>
      </c>
      <c r="F20" s="37">
        <v>35000</v>
      </c>
      <c r="G20" s="37">
        <v>0</v>
      </c>
      <c r="H20" s="37">
        <v>0</v>
      </c>
      <c r="I20" s="37">
        <v>0</v>
      </c>
      <c r="J20" s="125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125">
        <v>35000</v>
      </c>
    </row>
    <row r="21" spans="1:16" ht="38.25">
      <c r="A21" s="38" t="s">
        <v>204</v>
      </c>
      <c r="B21" s="38" t="s">
        <v>205</v>
      </c>
      <c r="C21" s="39" t="s">
        <v>206</v>
      </c>
      <c r="D21" s="40" t="s">
        <v>207</v>
      </c>
      <c r="E21" s="130">
        <v>35000</v>
      </c>
      <c r="F21" s="41">
        <v>35000</v>
      </c>
      <c r="G21" s="41">
        <v>0</v>
      </c>
      <c r="H21" s="41">
        <v>0</v>
      </c>
      <c r="I21" s="41">
        <v>0</v>
      </c>
      <c r="J21" s="130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130">
        <v>35000</v>
      </c>
    </row>
    <row r="22" spans="1:16" ht="25.5">
      <c r="A22" s="60" t="s">
        <v>257</v>
      </c>
      <c r="B22" s="60" t="s">
        <v>258</v>
      </c>
      <c r="C22" s="58"/>
      <c r="D22" s="61" t="s">
        <v>259</v>
      </c>
      <c r="E22" s="125">
        <v>200000</v>
      </c>
      <c r="F22" s="37">
        <v>200000</v>
      </c>
      <c r="G22" s="37">
        <v>0</v>
      </c>
      <c r="H22" s="37">
        <v>0</v>
      </c>
      <c r="I22" s="37">
        <v>0</v>
      </c>
      <c r="J22" s="125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125">
        <v>200000</v>
      </c>
    </row>
    <row r="23" spans="1:16" ht="25.5">
      <c r="A23" s="38" t="s">
        <v>260</v>
      </c>
      <c r="B23" s="38" t="s">
        <v>262</v>
      </c>
      <c r="C23" s="39" t="s">
        <v>261</v>
      </c>
      <c r="D23" s="40" t="s">
        <v>263</v>
      </c>
      <c r="E23" s="130">
        <v>174000</v>
      </c>
      <c r="F23" s="41">
        <v>174000</v>
      </c>
      <c r="G23" s="41">
        <v>0</v>
      </c>
      <c r="H23" s="41">
        <v>0</v>
      </c>
      <c r="I23" s="41">
        <v>0</v>
      </c>
      <c r="J23" s="130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130">
        <v>174000</v>
      </c>
    </row>
    <row r="24" spans="1:16" ht="25.5">
      <c r="A24" s="38" t="s">
        <v>264</v>
      </c>
      <c r="B24" s="38" t="s">
        <v>265</v>
      </c>
      <c r="C24" s="39" t="s">
        <v>261</v>
      </c>
      <c r="D24" s="40" t="s">
        <v>266</v>
      </c>
      <c r="E24" s="130">
        <v>26000</v>
      </c>
      <c r="F24" s="41">
        <v>26000</v>
      </c>
      <c r="G24" s="41">
        <v>0</v>
      </c>
      <c r="H24" s="41">
        <v>0</v>
      </c>
      <c r="I24" s="41">
        <v>0</v>
      </c>
      <c r="J24" s="130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130">
        <v>26000</v>
      </c>
    </row>
    <row r="25" spans="1:16" ht="12.75">
      <c r="A25" s="60" t="s">
        <v>72</v>
      </c>
      <c r="B25" s="60" t="s">
        <v>67</v>
      </c>
      <c r="C25" s="124" t="s">
        <v>60</v>
      </c>
      <c r="D25" s="61" t="s">
        <v>68</v>
      </c>
      <c r="E25" s="125">
        <v>180075</v>
      </c>
      <c r="F25" s="37">
        <v>0</v>
      </c>
      <c r="G25" s="37">
        <v>0</v>
      </c>
      <c r="H25" s="37">
        <v>0</v>
      </c>
      <c r="I25" s="37">
        <v>180075</v>
      </c>
      <c r="J25" s="125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125">
        <v>180075</v>
      </c>
    </row>
    <row r="26" spans="1:16" ht="12.75">
      <c r="A26" s="60" t="s">
        <v>220</v>
      </c>
      <c r="B26" s="60" t="s">
        <v>221</v>
      </c>
      <c r="C26" s="124" t="s">
        <v>222</v>
      </c>
      <c r="D26" s="61" t="s">
        <v>223</v>
      </c>
      <c r="E26" s="125">
        <v>-181263.63</v>
      </c>
      <c r="F26" s="37">
        <v>-181263.63</v>
      </c>
      <c r="G26" s="37">
        <v>0</v>
      </c>
      <c r="H26" s="37">
        <v>0</v>
      </c>
      <c r="I26" s="37">
        <v>0</v>
      </c>
      <c r="J26" s="125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125">
        <v>-181263.63</v>
      </c>
    </row>
    <row r="27" spans="1:16" ht="25.5">
      <c r="A27" s="60" t="s">
        <v>267</v>
      </c>
      <c r="B27" s="60" t="s">
        <v>268</v>
      </c>
      <c r="C27" s="58"/>
      <c r="D27" s="61" t="s">
        <v>269</v>
      </c>
      <c r="E27" s="125">
        <v>33517</v>
      </c>
      <c r="F27" s="37">
        <v>0</v>
      </c>
      <c r="G27" s="37">
        <v>0</v>
      </c>
      <c r="H27" s="37">
        <v>0</v>
      </c>
      <c r="I27" s="37">
        <v>33517</v>
      </c>
      <c r="J27" s="125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125">
        <v>33517</v>
      </c>
    </row>
    <row r="28" spans="1:16" ht="12.75">
      <c r="A28" s="38" t="s">
        <v>224</v>
      </c>
      <c r="B28" s="38" t="s">
        <v>225</v>
      </c>
      <c r="C28" s="39" t="s">
        <v>226</v>
      </c>
      <c r="D28" s="40" t="s">
        <v>227</v>
      </c>
      <c r="E28" s="130">
        <v>33517</v>
      </c>
      <c r="F28" s="41">
        <v>0</v>
      </c>
      <c r="G28" s="41">
        <v>0</v>
      </c>
      <c r="H28" s="41">
        <v>0</v>
      </c>
      <c r="I28" s="41">
        <v>33517</v>
      </c>
      <c r="J28" s="130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130">
        <v>33517</v>
      </c>
    </row>
    <row r="29" spans="1:16" ht="25.5">
      <c r="A29" s="60" t="s">
        <v>156</v>
      </c>
      <c r="B29" s="60" t="s">
        <v>157</v>
      </c>
      <c r="C29" s="58"/>
      <c r="D29" s="61" t="s">
        <v>158</v>
      </c>
      <c r="E29" s="125">
        <v>-213592</v>
      </c>
      <c r="F29" s="37">
        <v>0</v>
      </c>
      <c r="G29" s="37">
        <v>0</v>
      </c>
      <c r="H29" s="37">
        <v>0</v>
      </c>
      <c r="I29" s="37">
        <v>-213592</v>
      </c>
      <c r="J29" s="125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125">
        <v>-213592</v>
      </c>
    </row>
    <row r="30" spans="1:16" ht="38.25">
      <c r="A30" s="38" t="s">
        <v>148</v>
      </c>
      <c r="B30" s="38" t="s">
        <v>144</v>
      </c>
      <c r="C30" s="39" t="s">
        <v>145</v>
      </c>
      <c r="D30" s="40" t="s">
        <v>146</v>
      </c>
      <c r="E30" s="130">
        <v>-213592</v>
      </c>
      <c r="F30" s="41">
        <v>0</v>
      </c>
      <c r="G30" s="41">
        <v>0</v>
      </c>
      <c r="H30" s="41">
        <v>0</v>
      </c>
      <c r="I30" s="41">
        <v>-213592</v>
      </c>
      <c r="J30" s="130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130">
        <v>-213592</v>
      </c>
    </row>
    <row r="31" spans="1:16" ht="25.5">
      <c r="A31" s="60" t="s">
        <v>230</v>
      </c>
      <c r="B31" s="60" t="s">
        <v>231</v>
      </c>
      <c r="C31" s="124" t="s">
        <v>99</v>
      </c>
      <c r="D31" s="61" t="s">
        <v>232</v>
      </c>
      <c r="E31" s="125">
        <v>-12500</v>
      </c>
      <c r="F31" s="37">
        <v>-12500</v>
      </c>
      <c r="G31" s="37">
        <v>0</v>
      </c>
      <c r="H31" s="37">
        <v>0</v>
      </c>
      <c r="I31" s="37">
        <v>0</v>
      </c>
      <c r="J31" s="125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125">
        <v>-12500</v>
      </c>
    </row>
    <row r="32" spans="1:16" ht="38.25">
      <c r="A32" s="60" t="s">
        <v>233</v>
      </c>
      <c r="B32" s="60" t="s">
        <v>234</v>
      </c>
      <c r="C32" s="124" t="s">
        <v>235</v>
      </c>
      <c r="D32" s="61" t="s">
        <v>236</v>
      </c>
      <c r="E32" s="125">
        <v>-6200</v>
      </c>
      <c r="F32" s="37">
        <v>-6200</v>
      </c>
      <c r="G32" s="37">
        <v>0</v>
      </c>
      <c r="H32" s="37">
        <v>0</v>
      </c>
      <c r="I32" s="37">
        <v>0</v>
      </c>
      <c r="J32" s="125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125">
        <v>-6200</v>
      </c>
    </row>
    <row r="33" spans="1:16" ht="25.5">
      <c r="A33" s="60" t="s">
        <v>25</v>
      </c>
      <c r="B33" s="57"/>
      <c r="C33" s="58"/>
      <c r="D33" s="61" t="s">
        <v>27</v>
      </c>
      <c r="E33" s="125">
        <v>1277242</v>
      </c>
      <c r="F33" s="37">
        <v>1277242</v>
      </c>
      <c r="G33" s="37">
        <v>1142523</v>
      </c>
      <c r="H33" s="37">
        <v>-133808.63</v>
      </c>
      <c r="I33" s="37">
        <v>0</v>
      </c>
      <c r="J33" s="125">
        <v>97258</v>
      </c>
      <c r="K33" s="37">
        <v>0</v>
      </c>
      <c r="L33" s="37">
        <v>0</v>
      </c>
      <c r="M33" s="37">
        <v>0</v>
      </c>
      <c r="N33" s="37">
        <v>97258</v>
      </c>
      <c r="O33" s="37">
        <v>97258</v>
      </c>
      <c r="P33" s="125">
        <v>1374500</v>
      </c>
    </row>
    <row r="34" spans="1:16" ht="40.5" customHeight="1">
      <c r="A34" s="60" t="s">
        <v>26</v>
      </c>
      <c r="B34" s="57"/>
      <c r="C34" s="58"/>
      <c r="D34" s="61" t="s">
        <v>38</v>
      </c>
      <c r="E34" s="125">
        <v>1277242</v>
      </c>
      <c r="F34" s="37">
        <v>1277242</v>
      </c>
      <c r="G34" s="37">
        <v>1142523</v>
      </c>
      <c r="H34" s="37">
        <v>-133808.63</v>
      </c>
      <c r="I34" s="37">
        <v>0</v>
      </c>
      <c r="J34" s="125">
        <v>97258</v>
      </c>
      <c r="K34" s="37">
        <v>0</v>
      </c>
      <c r="L34" s="37">
        <v>0</v>
      </c>
      <c r="M34" s="37">
        <v>0</v>
      </c>
      <c r="N34" s="37">
        <v>97258</v>
      </c>
      <c r="O34" s="37">
        <v>97258</v>
      </c>
      <c r="P34" s="125">
        <v>1374500</v>
      </c>
    </row>
    <row r="35" spans="1:16" ht="38.25">
      <c r="A35" s="60" t="s">
        <v>104</v>
      </c>
      <c r="B35" s="60" t="s">
        <v>105</v>
      </c>
      <c r="C35" s="124" t="s">
        <v>75</v>
      </c>
      <c r="D35" s="61" t="s">
        <v>106</v>
      </c>
      <c r="E35" s="125">
        <v>-7779</v>
      </c>
      <c r="F35" s="37">
        <v>-7779</v>
      </c>
      <c r="G35" s="37">
        <v>0</v>
      </c>
      <c r="H35" s="37">
        <v>0</v>
      </c>
      <c r="I35" s="37">
        <v>0</v>
      </c>
      <c r="J35" s="125">
        <v>7779</v>
      </c>
      <c r="K35" s="37">
        <v>0</v>
      </c>
      <c r="L35" s="37">
        <v>0</v>
      </c>
      <c r="M35" s="37">
        <v>0</v>
      </c>
      <c r="N35" s="37">
        <v>7779</v>
      </c>
      <c r="O35" s="37">
        <v>7779</v>
      </c>
      <c r="P35" s="125">
        <v>0</v>
      </c>
    </row>
    <row r="36" spans="1:16" ht="24.75" customHeight="1">
      <c r="A36" s="60" t="s">
        <v>107</v>
      </c>
      <c r="B36" s="60" t="s">
        <v>108</v>
      </c>
      <c r="C36" s="124" t="s">
        <v>109</v>
      </c>
      <c r="D36" s="61" t="s">
        <v>110</v>
      </c>
      <c r="E36" s="125">
        <v>-18750</v>
      </c>
      <c r="F36" s="37">
        <v>-18750</v>
      </c>
      <c r="G36" s="37">
        <v>0</v>
      </c>
      <c r="H36" s="37">
        <v>-95759.63</v>
      </c>
      <c r="I36" s="37">
        <v>0</v>
      </c>
      <c r="J36" s="125">
        <v>18750</v>
      </c>
      <c r="K36" s="37">
        <v>0</v>
      </c>
      <c r="L36" s="37">
        <v>0</v>
      </c>
      <c r="M36" s="37">
        <v>0</v>
      </c>
      <c r="N36" s="37">
        <v>18750</v>
      </c>
      <c r="O36" s="37">
        <v>18750</v>
      </c>
      <c r="P36" s="125">
        <v>0</v>
      </c>
    </row>
    <row r="37" spans="1:16" ht="63.75">
      <c r="A37" s="60" t="s">
        <v>66</v>
      </c>
      <c r="B37" s="60" t="s">
        <v>63</v>
      </c>
      <c r="C37" s="124" t="s">
        <v>62</v>
      </c>
      <c r="D37" s="61" t="s">
        <v>64</v>
      </c>
      <c r="E37" s="125">
        <v>1351100</v>
      </c>
      <c r="F37" s="37">
        <v>1351100</v>
      </c>
      <c r="G37" s="37">
        <v>1185334</v>
      </c>
      <c r="H37" s="37">
        <v>-38049</v>
      </c>
      <c r="I37" s="37">
        <v>0</v>
      </c>
      <c r="J37" s="125">
        <v>23400</v>
      </c>
      <c r="K37" s="37">
        <v>0</v>
      </c>
      <c r="L37" s="37">
        <v>0</v>
      </c>
      <c r="M37" s="37">
        <v>0</v>
      </c>
      <c r="N37" s="37">
        <v>23400</v>
      </c>
      <c r="O37" s="37">
        <v>23400</v>
      </c>
      <c r="P37" s="125">
        <v>1374500</v>
      </c>
    </row>
    <row r="38" spans="1:16" ht="12.75">
      <c r="A38" s="60" t="s">
        <v>159</v>
      </c>
      <c r="B38" s="60" t="s">
        <v>160</v>
      </c>
      <c r="C38" s="58"/>
      <c r="D38" s="61" t="s">
        <v>161</v>
      </c>
      <c r="E38" s="125">
        <v>-47329</v>
      </c>
      <c r="F38" s="37">
        <v>-47329</v>
      </c>
      <c r="G38" s="37">
        <v>-42811</v>
      </c>
      <c r="H38" s="37">
        <v>0</v>
      </c>
      <c r="I38" s="37">
        <v>0</v>
      </c>
      <c r="J38" s="125">
        <v>47329</v>
      </c>
      <c r="K38" s="37">
        <v>0</v>
      </c>
      <c r="L38" s="37">
        <v>0</v>
      </c>
      <c r="M38" s="37">
        <v>0</v>
      </c>
      <c r="N38" s="37">
        <v>47329</v>
      </c>
      <c r="O38" s="37">
        <v>47329</v>
      </c>
      <c r="P38" s="125">
        <v>0</v>
      </c>
    </row>
    <row r="39" spans="1:16" ht="25.5">
      <c r="A39" s="38" t="s">
        <v>162</v>
      </c>
      <c r="B39" s="38" t="s">
        <v>163</v>
      </c>
      <c r="C39" s="39" t="s">
        <v>111</v>
      </c>
      <c r="D39" s="40" t="s">
        <v>164</v>
      </c>
      <c r="E39" s="130">
        <v>-47329</v>
      </c>
      <c r="F39" s="41">
        <v>-47329</v>
      </c>
      <c r="G39" s="41">
        <v>-42811</v>
      </c>
      <c r="H39" s="41">
        <v>0</v>
      </c>
      <c r="I39" s="41">
        <v>0</v>
      </c>
      <c r="J39" s="130">
        <v>47329</v>
      </c>
      <c r="K39" s="41">
        <v>0</v>
      </c>
      <c r="L39" s="41">
        <v>0</v>
      </c>
      <c r="M39" s="41">
        <v>0</v>
      </c>
      <c r="N39" s="41">
        <v>47329</v>
      </c>
      <c r="O39" s="41">
        <v>47329</v>
      </c>
      <c r="P39" s="130">
        <v>0</v>
      </c>
    </row>
    <row r="40" spans="1:16" ht="25.5">
      <c r="A40" s="60" t="s">
        <v>112</v>
      </c>
      <c r="B40" s="57"/>
      <c r="C40" s="58"/>
      <c r="D40" s="61" t="s">
        <v>113</v>
      </c>
      <c r="E40" s="125">
        <v>-15948.02</v>
      </c>
      <c r="F40" s="37">
        <v>-15948.02</v>
      </c>
      <c r="G40" s="37">
        <v>210090.07</v>
      </c>
      <c r="H40" s="37">
        <v>-2100</v>
      </c>
      <c r="I40" s="37">
        <v>0</v>
      </c>
      <c r="J40" s="125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125">
        <v>-15948.02</v>
      </c>
    </row>
    <row r="41" spans="1:16" ht="25.5">
      <c r="A41" s="60" t="s">
        <v>114</v>
      </c>
      <c r="B41" s="57"/>
      <c r="C41" s="58"/>
      <c r="D41" s="61" t="s">
        <v>113</v>
      </c>
      <c r="E41" s="125">
        <v>-15948.02</v>
      </c>
      <c r="F41" s="37">
        <v>-15948.02</v>
      </c>
      <c r="G41" s="37">
        <v>210090.07</v>
      </c>
      <c r="H41" s="37">
        <v>-2100</v>
      </c>
      <c r="I41" s="37">
        <v>0</v>
      </c>
      <c r="J41" s="125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125">
        <v>-15948.02</v>
      </c>
    </row>
    <row r="42" spans="1:16" ht="38.25">
      <c r="A42" s="60" t="s">
        <v>180</v>
      </c>
      <c r="B42" s="60" t="s">
        <v>105</v>
      </c>
      <c r="C42" s="124" t="s">
        <v>75</v>
      </c>
      <c r="D42" s="61" t="s">
        <v>106</v>
      </c>
      <c r="E42" s="125">
        <v>131683</v>
      </c>
      <c r="F42" s="37">
        <v>131683</v>
      </c>
      <c r="G42" s="37">
        <v>136645</v>
      </c>
      <c r="H42" s="37">
        <v>0</v>
      </c>
      <c r="I42" s="37">
        <v>0</v>
      </c>
      <c r="J42" s="125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125">
        <v>131683</v>
      </c>
    </row>
    <row r="43" spans="1:16" ht="38.25">
      <c r="A43" s="60" t="s">
        <v>270</v>
      </c>
      <c r="B43" s="60" t="s">
        <v>271</v>
      </c>
      <c r="C43" s="58"/>
      <c r="D43" s="61" t="s">
        <v>272</v>
      </c>
      <c r="E43" s="125">
        <v>-15948.02</v>
      </c>
      <c r="F43" s="37">
        <v>-15948.02</v>
      </c>
      <c r="G43" s="37">
        <v>0</v>
      </c>
      <c r="H43" s="37">
        <v>0</v>
      </c>
      <c r="I43" s="37">
        <v>0</v>
      </c>
      <c r="J43" s="125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125">
        <v>-15948.02</v>
      </c>
    </row>
    <row r="44" spans="1:16" ht="60.75" customHeight="1">
      <c r="A44" s="38" t="s">
        <v>273</v>
      </c>
      <c r="B44" s="38" t="s">
        <v>275</v>
      </c>
      <c r="C44" s="39" t="s">
        <v>274</v>
      </c>
      <c r="D44" s="40" t="s">
        <v>276</v>
      </c>
      <c r="E44" s="130">
        <v>-4306.01</v>
      </c>
      <c r="F44" s="41">
        <v>-4306.01</v>
      </c>
      <c r="G44" s="41">
        <v>0</v>
      </c>
      <c r="H44" s="41">
        <v>0</v>
      </c>
      <c r="I44" s="41">
        <v>0</v>
      </c>
      <c r="J44" s="130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130">
        <v>-4306.01</v>
      </c>
    </row>
    <row r="45" spans="1:16" ht="48.75" customHeight="1">
      <c r="A45" s="38" t="s">
        <v>277</v>
      </c>
      <c r="B45" s="38" t="s">
        <v>278</v>
      </c>
      <c r="C45" s="39" t="s">
        <v>153</v>
      </c>
      <c r="D45" s="40" t="s">
        <v>279</v>
      </c>
      <c r="E45" s="130">
        <v>-11642.01</v>
      </c>
      <c r="F45" s="41">
        <v>-11642.01</v>
      </c>
      <c r="G45" s="41">
        <v>0</v>
      </c>
      <c r="H45" s="41">
        <v>0</v>
      </c>
      <c r="I45" s="41">
        <v>0</v>
      </c>
      <c r="J45" s="130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130">
        <v>-11642.01</v>
      </c>
    </row>
    <row r="46" spans="1:16" ht="51">
      <c r="A46" s="60" t="s">
        <v>280</v>
      </c>
      <c r="B46" s="60" t="s">
        <v>281</v>
      </c>
      <c r="C46" s="58"/>
      <c r="D46" s="61" t="s">
        <v>282</v>
      </c>
      <c r="E46" s="125">
        <v>-103000</v>
      </c>
      <c r="F46" s="37">
        <v>-103000</v>
      </c>
      <c r="G46" s="37">
        <v>0</v>
      </c>
      <c r="H46" s="37">
        <v>0</v>
      </c>
      <c r="I46" s="37">
        <v>0</v>
      </c>
      <c r="J46" s="125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125">
        <v>-103000</v>
      </c>
    </row>
    <row r="47" spans="1:16" ht="25.5">
      <c r="A47" s="38" t="s">
        <v>241</v>
      </c>
      <c r="B47" s="38" t="s">
        <v>283</v>
      </c>
      <c r="C47" s="39" t="s">
        <v>274</v>
      </c>
      <c r="D47" s="40" t="s">
        <v>240</v>
      </c>
      <c r="E47" s="130">
        <v>-10000</v>
      </c>
      <c r="F47" s="41">
        <v>-10000</v>
      </c>
      <c r="G47" s="41">
        <v>0</v>
      </c>
      <c r="H47" s="41">
        <v>0</v>
      </c>
      <c r="I47" s="41">
        <v>0</v>
      </c>
      <c r="J47" s="130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130">
        <v>-10000</v>
      </c>
    </row>
    <row r="48" spans="1:16" ht="25.5">
      <c r="A48" s="38" t="s">
        <v>242</v>
      </c>
      <c r="B48" s="38" t="s">
        <v>285</v>
      </c>
      <c r="C48" s="39" t="s">
        <v>284</v>
      </c>
      <c r="D48" s="40" t="s">
        <v>286</v>
      </c>
      <c r="E48" s="130">
        <v>-60000</v>
      </c>
      <c r="F48" s="41">
        <v>-60000</v>
      </c>
      <c r="G48" s="41">
        <v>0</v>
      </c>
      <c r="H48" s="41">
        <v>0</v>
      </c>
      <c r="I48" s="41">
        <v>0</v>
      </c>
      <c r="J48" s="130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130">
        <v>-60000</v>
      </c>
    </row>
    <row r="49" spans="1:16" ht="38.25">
      <c r="A49" s="38" t="s">
        <v>244</v>
      </c>
      <c r="B49" s="38" t="s">
        <v>287</v>
      </c>
      <c r="C49" s="39" t="s">
        <v>284</v>
      </c>
      <c r="D49" s="40" t="s">
        <v>245</v>
      </c>
      <c r="E49" s="130">
        <v>-33000</v>
      </c>
      <c r="F49" s="41">
        <v>-33000</v>
      </c>
      <c r="G49" s="41">
        <v>0</v>
      </c>
      <c r="H49" s="41">
        <v>0</v>
      </c>
      <c r="I49" s="41">
        <v>0</v>
      </c>
      <c r="J49" s="130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130">
        <v>-33000</v>
      </c>
    </row>
    <row r="50" spans="1:16" ht="59.25" customHeight="1">
      <c r="A50" s="60" t="s">
        <v>115</v>
      </c>
      <c r="B50" s="60" t="s">
        <v>116</v>
      </c>
      <c r="C50" s="58"/>
      <c r="D50" s="61" t="s">
        <v>117</v>
      </c>
      <c r="E50" s="125">
        <v>53096.47</v>
      </c>
      <c r="F50" s="37">
        <v>53096.47</v>
      </c>
      <c r="G50" s="37">
        <v>73733.67</v>
      </c>
      <c r="H50" s="37">
        <v>-2100</v>
      </c>
      <c r="I50" s="37">
        <v>0</v>
      </c>
      <c r="J50" s="125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125">
        <v>53096.47</v>
      </c>
    </row>
    <row r="51" spans="1:16" ht="62.25" customHeight="1">
      <c r="A51" s="38" t="s">
        <v>182</v>
      </c>
      <c r="B51" s="38" t="s">
        <v>183</v>
      </c>
      <c r="C51" s="39" t="s">
        <v>63</v>
      </c>
      <c r="D51" s="40" t="s">
        <v>184</v>
      </c>
      <c r="E51" s="130">
        <v>53096.47</v>
      </c>
      <c r="F51" s="41">
        <v>53096.47</v>
      </c>
      <c r="G51" s="41">
        <v>51443.67</v>
      </c>
      <c r="H51" s="41">
        <v>0</v>
      </c>
      <c r="I51" s="41">
        <v>0</v>
      </c>
      <c r="J51" s="130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130">
        <v>53096.47</v>
      </c>
    </row>
    <row r="52" spans="1:16" ht="25.5">
      <c r="A52" s="38" t="s">
        <v>139</v>
      </c>
      <c r="B52" s="38" t="s">
        <v>165</v>
      </c>
      <c r="C52" s="39" t="s">
        <v>108</v>
      </c>
      <c r="D52" s="40" t="s">
        <v>140</v>
      </c>
      <c r="E52" s="130">
        <v>0</v>
      </c>
      <c r="F52" s="41">
        <v>0</v>
      </c>
      <c r="G52" s="41">
        <v>22290</v>
      </c>
      <c r="H52" s="41">
        <v>-2100</v>
      </c>
      <c r="I52" s="41">
        <v>0</v>
      </c>
      <c r="J52" s="130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130">
        <v>0</v>
      </c>
    </row>
    <row r="53" spans="1:16" ht="84.75" customHeight="1">
      <c r="A53" s="60" t="s">
        <v>187</v>
      </c>
      <c r="B53" s="60" t="s">
        <v>188</v>
      </c>
      <c r="C53" s="124" t="s">
        <v>108</v>
      </c>
      <c r="D53" s="61" t="s">
        <v>189</v>
      </c>
      <c r="E53" s="125">
        <v>-5000</v>
      </c>
      <c r="F53" s="37">
        <v>-5000</v>
      </c>
      <c r="G53" s="37">
        <v>0</v>
      </c>
      <c r="H53" s="37">
        <v>0</v>
      </c>
      <c r="I53" s="37">
        <v>0</v>
      </c>
      <c r="J53" s="125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125">
        <v>-5000</v>
      </c>
    </row>
    <row r="54" spans="1:16" ht="63.75">
      <c r="A54" s="60" t="s">
        <v>151</v>
      </c>
      <c r="B54" s="60" t="s">
        <v>152</v>
      </c>
      <c r="C54" s="124" t="s">
        <v>153</v>
      </c>
      <c r="D54" s="61" t="s">
        <v>154</v>
      </c>
      <c r="E54" s="125">
        <v>5000</v>
      </c>
      <c r="F54" s="37">
        <v>5000</v>
      </c>
      <c r="G54" s="37">
        <v>0</v>
      </c>
      <c r="H54" s="37">
        <v>0</v>
      </c>
      <c r="I54" s="37">
        <v>0</v>
      </c>
      <c r="J54" s="125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125">
        <v>5000</v>
      </c>
    </row>
    <row r="55" spans="1:16" ht="12.75">
      <c r="A55" s="60" t="s">
        <v>288</v>
      </c>
      <c r="B55" s="60" t="s">
        <v>289</v>
      </c>
      <c r="C55" s="58"/>
      <c r="D55" s="61" t="s">
        <v>290</v>
      </c>
      <c r="E55" s="125">
        <v>-6000</v>
      </c>
      <c r="F55" s="37">
        <v>-6000</v>
      </c>
      <c r="G55" s="37">
        <v>0</v>
      </c>
      <c r="H55" s="37">
        <v>0</v>
      </c>
      <c r="I55" s="37">
        <v>0</v>
      </c>
      <c r="J55" s="125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125">
        <v>-6000</v>
      </c>
    </row>
    <row r="56" spans="1:16" ht="47.25" customHeight="1">
      <c r="A56" s="38" t="s">
        <v>246</v>
      </c>
      <c r="B56" s="38" t="s">
        <v>291</v>
      </c>
      <c r="C56" s="39" t="s">
        <v>274</v>
      </c>
      <c r="D56" s="40" t="s">
        <v>247</v>
      </c>
      <c r="E56" s="130">
        <v>-6000</v>
      </c>
      <c r="F56" s="41">
        <v>-6000</v>
      </c>
      <c r="G56" s="41">
        <v>0</v>
      </c>
      <c r="H56" s="41">
        <v>0</v>
      </c>
      <c r="I56" s="41">
        <v>0</v>
      </c>
      <c r="J56" s="130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130">
        <v>-6000</v>
      </c>
    </row>
    <row r="57" spans="1:16" ht="12.75">
      <c r="A57" s="60" t="s">
        <v>248</v>
      </c>
      <c r="B57" s="60" t="s">
        <v>293</v>
      </c>
      <c r="C57" s="124" t="s">
        <v>292</v>
      </c>
      <c r="D57" s="61" t="s">
        <v>249</v>
      </c>
      <c r="E57" s="125">
        <v>-351.47</v>
      </c>
      <c r="F57" s="37">
        <v>-351.47</v>
      </c>
      <c r="G57" s="37">
        <v>-288.6</v>
      </c>
      <c r="H57" s="37">
        <v>0</v>
      </c>
      <c r="I57" s="37">
        <v>0</v>
      </c>
      <c r="J57" s="125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125">
        <v>-351.47</v>
      </c>
    </row>
    <row r="58" spans="1:16" ht="12.75">
      <c r="A58" s="60" t="s">
        <v>166</v>
      </c>
      <c r="B58" s="60" t="s">
        <v>102</v>
      </c>
      <c r="C58" s="58"/>
      <c r="D58" s="61" t="s">
        <v>103</v>
      </c>
      <c r="E58" s="125">
        <v>-75428</v>
      </c>
      <c r="F58" s="37">
        <v>-75428</v>
      </c>
      <c r="G58" s="37">
        <v>0</v>
      </c>
      <c r="H58" s="37">
        <v>0</v>
      </c>
      <c r="I58" s="37">
        <v>0</v>
      </c>
      <c r="J58" s="125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125">
        <v>-75428</v>
      </c>
    </row>
    <row r="59" spans="1:16" ht="33" customHeight="1">
      <c r="A59" s="38" t="s">
        <v>155</v>
      </c>
      <c r="B59" s="38" t="s">
        <v>97</v>
      </c>
      <c r="C59" s="39" t="s">
        <v>69</v>
      </c>
      <c r="D59" s="40" t="s">
        <v>98</v>
      </c>
      <c r="E59" s="130">
        <v>-75428</v>
      </c>
      <c r="F59" s="41">
        <v>-75428</v>
      </c>
      <c r="G59" s="41">
        <v>0</v>
      </c>
      <c r="H59" s="41">
        <v>0</v>
      </c>
      <c r="I59" s="41">
        <v>0</v>
      </c>
      <c r="J59" s="130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130">
        <v>-75428</v>
      </c>
    </row>
    <row r="60" spans="1:16" ht="25.5">
      <c r="A60" s="60" t="s">
        <v>118</v>
      </c>
      <c r="B60" s="57"/>
      <c r="C60" s="58"/>
      <c r="D60" s="61" t="s">
        <v>119</v>
      </c>
      <c r="E60" s="125">
        <v>0</v>
      </c>
      <c r="F60" s="37">
        <v>0</v>
      </c>
      <c r="G60" s="37">
        <v>33745</v>
      </c>
      <c r="H60" s="37">
        <v>-56636.86</v>
      </c>
      <c r="I60" s="37">
        <v>0</v>
      </c>
      <c r="J60" s="125">
        <v>3000</v>
      </c>
      <c r="K60" s="37">
        <v>0</v>
      </c>
      <c r="L60" s="37">
        <v>0</v>
      </c>
      <c r="M60" s="37">
        <v>0</v>
      </c>
      <c r="N60" s="37">
        <v>3000</v>
      </c>
      <c r="O60" s="37">
        <v>3000</v>
      </c>
      <c r="P60" s="125">
        <v>3000</v>
      </c>
    </row>
    <row r="61" spans="1:16" ht="25.5">
      <c r="A61" s="60" t="s">
        <v>120</v>
      </c>
      <c r="B61" s="57"/>
      <c r="C61" s="58"/>
      <c r="D61" s="61" t="s">
        <v>121</v>
      </c>
      <c r="E61" s="125">
        <v>0</v>
      </c>
      <c r="F61" s="37">
        <v>0</v>
      </c>
      <c r="G61" s="37">
        <v>33745</v>
      </c>
      <c r="H61" s="37">
        <v>-56636.86</v>
      </c>
      <c r="I61" s="37">
        <v>0</v>
      </c>
      <c r="J61" s="125">
        <v>3000</v>
      </c>
      <c r="K61" s="37">
        <v>0</v>
      </c>
      <c r="L61" s="37">
        <v>0</v>
      </c>
      <c r="M61" s="37">
        <v>0</v>
      </c>
      <c r="N61" s="37">
        <v>3000</v>
      </c>
      <c r="O61" s="37">
        <v>3000</v>
      </c>
      <c r="P61" s="125">
        <v>3000</v>
      </c>
    </row>
    <row r="62" spans="1:16" ht="38.25">
      <c r="A62" s="60" t="s">
        <v>294</v>
      </c>
      <c r="B62" s="60" t="s">
        <v>105</v>
      </c>
      <c r="C62" s="124" t="s">
        <v>75</v>
      </c>
      <c r="D62" s="61" t="s">
        <v>106</v>
      </c>
      <c r="E62" s="125">
        <v>-1600</v>
      </c>
      <c r="F62" s="37">
        <v>-1600</v>
      </c>
      <c r="G62" s="37">
        <v>1645</v>
      </c>
      <c r="H62" s="37">
        <v>0</v>
      </c>
      <c r="I62" s="37">
        <v>0</v>
      </c>
      <c r="J62" s="125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125">
        <v>-1600</v>
      </c>
    </row>
    <row r="63" spans="1:16" ht="51">
      <c r="A63" s="60" t="s">
        <v>190</v>
      </c>
      <c r="B63" s="60" t="s">
        <v>191</v>
      </c>
      <c r="C63" s="124" t="s">
        <v>70</v>
      </c>
      <c r="D63" s="61" t="s">
        <v>192</v>
      </c>
      <c r="E63" s="125">
        <v>1.3642420526593924E-12</v>
      </c>
      <c r="F63" s="37">
        <v>1.3642420526593924E-12</v>
      </c>
      <c r="G63" s="37">
        <v>2600</v>
      </c>
      <c r="H63" s="37">
        <v>-7686.53</v>
      </c>
      <c r="I63" s="37">
        <v>0</v>
      </c>
      <c r="J63" s="125">
        <v>3000</v>
      </c>
      <c r="K63" s="37">
        <v>0</v>
      </c>
      <c r="L63" s="37">
        <v>0</v>
      </c>
      <c r="M63" s="37">
        <v>0</v>
      </c>
      <c r="N63" s="37">
        <v>3000</v>
      </c>
      <c r="O63" s="37">
        <v>3000</v>
      </c>
      <c r="P63" s="125">
        <v>3000</v>
      </c>
    </row>
    <row r="64" spans="1:16" ht="12.75">
      <c r="A64" s="60" t="s">
        <v>135</v>
      </c>
      <c r="B64" s="60" t="s">
        <v>136</v>
      </c>
      <c r="C64" s="124" t="s">
        <v>134</v>
      </c>
      <c r="D64" s="61" t="s">
        <v>133</v>
      </c>
      <c r="E64" s="125">
        <v>0</v>
      </c>
      <c r="F64" s="37">
        <v>0</v>
      </c>
      <c r="G64" s="37">
        <v>10100</v>
      </c>
      <c r="H64" s="37">
        <v>-10225</v>
      </c>
      <c r="I64" s="37">
        <v>0</v>
      </c>
      <c r="J64" s="125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125">
        <v>0</v>
      </c>
    </row>
    <row r="65" spans="1:16" ht="12.75">
      <c r="A65" s="60" t="s">
        <v>167</v>
      </c>
      <c r="B65" s="60" t="s">
        <v>168</v>
      </c>
      <c r="C65" s="124" t="s">
        <v>134</v>
      </c>
      <c r="D65" s="61" t="s">
        <v>169</v>
      </c>
      <c r="E65" s="125">
        <v>0</v>
      </c>
      <c r="F65" s="37">
        <v>0</v>
      </c>
      <c r="G65" s="37">
        <v>7700</v>
      </c>
      <c r="H65" s="37">
        <v>-10623.33</v>
      </c>
      <c r="I65" s="37">
        <v>0</v>
      </c>
      <c r="J65" s="125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125">
        <v>0</v>
      </c>
    </row>
    <row r="66" spans="1:16" ht="38.25">
      <c r="A66" s="60" t="s">
        <v>122</v>
      </c>
      <c r="B66" s="60" t="s">
        <v>123</v>
      </c>
      <c r="C66" s="124" t="s">
        <v>124</v>
      </c>
      <c r="D66" s="61" t="s">
        <v>125</v>
      </c>
      <c r="E66" s="125">
        <v>-107690</v>
      </c>
      <c r="F66" s="37">
        <v>-107690</v>
      </c>
      <c r="G66" s="37">
        <v>-86200</v>
      </c>
      <c r="H66" s="37">
        <v>-25188</v>
      </c>
      <c r="I66" s="37">
        <v>0</v>
      </c>
      <c r="J66" s="125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125">
        <v>-107690</v>
      </c>
    </row>
    <row r="67" spans="1:16" ht="25.5">
      <c r="A67" s="60" t="s">
        <v>170</v>
      </c>
      <c r="B67" s="60" t="s">
        <v>171</v>
      </c>
      <c r="C67" s="58"/>
      <c r="D67" s="61" t="s">
        <v>172</v>
      </c>
      <c r="E67" s="125">
        <v>109290</v>
      </c>
      <c r="F67" s="37">
        <v>109290</v>
      </c>
      <c r="G67" s="37">
        <v>97900</v>
      </c>
      <c r="H67" s="37">
        <v>-2914</v>
      </c>
      <c r="I67" s="37">
        <v>0</v>
      </c>
      <c r="J67" s="125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125">
        <v>109290</v>
      </c>
    </row>
    <row r="68" spans="1:16" ht="25.5">
      <c r="A68" s="38" t="s">
        <v>173</v>
      </c>
      <c r="B68" s="38" t="s">
        <v>174</v>
      </c>
      <c r="C68" s="39" t="s">
        <v>175</v>
      </c>
      <c r="D68" s="40" t="s">
        <v>176</v>
      </c>
      <c r="E68" s="130">
        <v>109290</v>
      </c>
      <c r="F68" s="41">
        <v>109290</v>
      </c>
      <c r="G68" s="41">
        <v>97900</v>
      </c>
      <c r="H68" s="41">
        <v>-2914</v>
      </c>
      <c r="I68" s="41">
        <v>0</v>
      </c>
      <c r="J68" s="130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130">
        <v>109290</v>
      </c>
    </row>
    <row r="69" spans="1:16" ht="25.5">
      <c r="A69" s="60" t="s">
        <v>77</v>
      </c>
      <c r="B69" s="57"/>
      <c r="C69" s="58"/>
      <c r="D69" s="61" t="s">
        <v>78</v>
      </c>
      <c r="E69" s="125">
        <v>0</v>
      </c>
      <c r="F69" s="37">
        <v>0</v>
      </c>
      <c r="G69" s="37">
        <v>0</v>
      </c>
      <c r="H69" s="37">
        <v>0</v>
      </c>
      <c r="I69" s="37">
        <v>0</v>
      </c>
      <c r="J69" s="125">
        <v>500000</v>
      </c>
      <c r="K69" s="37">
        <v>0</v>
      </c>
      <c r="L69" s="37">
        <v>0</v>
      </c>
      <c r="M69" s="37">
        <v>0</v>
      </c>
      <c r="N69" s="37">
        <v>500000</v>
      </c>
      <c r="O69" s="37">
        <v>500000</v>
      </c>
      <c r="P69" s="125">
        <v>500000</v>
      </c>
    </row>
    <row r="70" spans="1:16" ht="25.5">
      <c r="A70" s="60" t="s">
        <v>79</v>
      </c>
      <c r="B70" s="57"/>
      <c r="C70" s="58"/>
      <c r="D70" s="61" t="s">
        <v>78</v>
      </c>
      <c r="E70" s="125">
        <v>0</v>
      </c>
      <c r="F70" s="37">
        <v>0</v>
      </c>
      <c r="G70" s="37">
        <v>0</v>
      </c>
      <c r="H70" s="37">
        <v>0</v>
      </c>
      <c r="I70" s="37">
        <v>0</v>
      </c>
      <c r="J70" s="125">
        <v>500000</v>
      </c>
      <c r="K70" s="37">
        <v>0</v>
      </c>
      <c r="L70" s="37">
        <v>0</v>
      </c>
      <c r="M70" s="37">
        <v>0</v>
      </c>
      <c r="N70" s="37">
        <v>500000</v>
      </c>
      <c r="O70" s="37">
        <v>500000</v>
      </c>
      <c r="P70" s="125">
        <v>500000</v>
      </c>
    </row>
    <row r="71" spans="1:16" ht="25.5">
      <c r="A71" s="60" t="s">
        <v>141</v>
      </c>
      <c r="B71" s="60" t="s">
        <v>142</v>
      </c>
      <c r="C71" s="124" t="s">
        <v>99</v>
      </c>
      <c r="D71" s="61" t="s">
        <v>143</v>
      </c>
      <c r="E71" s="125">
        <v>0</v>
      </c>
      <c r="F71" s="37">
        <v>0</v>
      </c>
      <c r="G71" s="37">
        <v>0</v>
      </c>
      <c r="H71" s="37">
        <v>0</v>
      </c>
      <c r="I71" s="37">
        <v>0</v>
      </c>
      <c r="J71" s="125">
        <v>500000</v>
      </c>
      <c r="K71" s="37">
        <v>0</v>
      </c>
      <c r="L71" s="37">
        <v>0</v>
      </c>
      <c r="M71" s="37">
        <v>0</v>
      </c>
      <c r="N71" s="37">
        <v>500000</v>
      </c>
      <c r="O71" s="37">
        <v>500000</v>
      </c>
      <c r="P71" s="125">
        <v>500000</v>
      </c>
    </row>
    <row r="72" spans="1:16" ht="25.5">
      <c r="A72" s="60" t="s">
        <v>95</v>
      </c>
      <c r="B72" s="57"/>
      <c r="C72" s="58"/>
      <c r="D72" s="61" t="s">
        <v>126</v>
      </c>
      <c r="E72" s="125">
        <v>-2459140.76</v>
      </c>
      <c r="F72" s="37">
        <v>0</v>
      </c>
      <c r="G72" s="37">
        <v>0</v>
      </c>
      <c r="H72" s="37">
        <v>0</v>
      </c>
      <c r="I72" s="37">
        <v>0</v>
      </c>
      <c r="J72" s="125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125">
        <v>-2459140.76</v>
      </c>
    </row>
    <row r="73" spans="1:16" ht="33" customHeight="1">
      <c r="A73" s="60" t="s">
        <v>96</v>
      </c>
      <c r="B73" s="57"/>
      <c r="C73" s="58"/>
      <c r="D73" s="61" t="s">
        <v>126</v>
      </c>
      <c r="E73" s="125">
        <v>-2459140.76</v>
      </c>
      <c r="F73" s="37">
        <v>0</v>
      </c>
      <c r="G73" s="37">
        <v>0</v>
      </c>
      <c r="H73" s="37">
        <v>0</v>
      </c>
      <c r="I73" s="37">
        <v>0</v>
      </c>
      <c r="J73" s="125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125">
        <v>-2459140.76</v>
      </c>
    </row>
    <row r="74" spans="1:16" ht="38.25">
      <c r="A74" s="60" t="s">
        <v>193</v>
      </c>
      <c r="B74" s="60" t="s">
        <v>105</v>
      </c>
      <c r="C74" s="124" t="s">
        <v>75</v>
      </c>
      <c r="D74" s="61" t="s">
        <v>106</v>
      </c>
      <c r="E74" s="125">
        <v>1992</v>
      </c>
      <c r="F74" s="37">
        <v>1992</v>
      </c>
      <c r="G74" s="37">
        <v>0</v>
      </c>
      <c r="H74" s="37">
        <v>0</v>
      </c>
      <c r="I74" s="37">
        <v>0</v>
      </c>
      <c r="J74" s="125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125">
        <v>1992</v>
      </c>
    </row>
    <row r="75" spans="1:16" ht="70.5" customHeight="1">
      <c r="A75" s="60" t="s">
        <v>194</v>
      </c>
      <c r="B75" s="60" t="s">
        <v>185</v>
      </c>
      <c r="C75" s="124" t="s">
        <v>181</v>
      </c>
      <c r="D75" s="61" t="s">
        <v>186</v>
      </c>
      <c r="E75" s="125">
        <v>-1992</v>
      </c>
      <c r="F75" s="37">
        <v>-1992</v>
      </c>
      <c r="G75" s="37">
        <v>0</v>
      </c>
      <c r="H75" s="37">
        <v>0</v>
      </c>
      <c r="I75" s="37">
        <v>0</v>
      </c>
      <c r="J75" s="125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125">
        <v>-1992</v>
      </c>
    </row>
    <row r="76" spans="1:16" ht="12.75">
      <c r="A76" s="60" t="s">
        <v>127</v>
      </c>
      <c r="B76" s="60" t="s">
        <v>128</v>
      </c>
      <c r="C76" s="124" t="s">
        <v>129</v>
      </c>
      <c r="D76" s="61" t="s">
        <v>130</v>
      </c>
      <c r="E76" s="125">
        <v>-2459140.76</v>
      </c>
      <c r="F76" s="37">
        <v>0</v>
      </c>
      <c r="G76" s="37">
        <v>0</v>
      </c>
      <c r="H76" s="37">
        <v>0</v>
      </c>
      <c r="I76" s="37">
        <v>0</v>
      </c>
      <c r="J76" s="125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125">
        <v>-2459140.76</v>
      </c>
    </row>
    <row r="77" spans="1:16" ht="12.75">
      <c r="A77" s="131"/>
      <c r="B77" s="132" t="s">
        <v>24</v>
      </c>
      <c r="C77" s="133"/>
      <c r="D77" s="134" t="s">
        <v>4</v>
      </c>
      <c r="E77" s="125">
        <v>1967053.22</v>
      </c>
      <c r="F77" s="125">
        <v>4426193.98</v>
      </c>
      <c r="G77" s="125">
        <v>1573535.7</v>
      </c>
      <c r="H77" s="125">
        <v>-192545.49</v>
      </c>
      <c r="I77" s="125">
        <v>0</v>
      </c>
      <c r="J77" s="125">
        <v>600258</v>
      </c>
      <c r="K77" s="125">
        <v>0</v>
      </c>
      <c r="L77" s="125">
        <v>0</v>
      </c>
      <c r="M77" s="125">
        <v>0</v>
      </c>
      <c r="N77" s="125">
        <v>600258</v>
      </c>
      <c r="O77" s="125">
        <v>600258</v>
      </c>
      <c r="P77" s="125">
        <v>2567311.22</v>
      </c>
    </row>
    <row r="78" spans="1:16" ht="12.75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1:16" ht="12.75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1:12" s="53" customFormat="1" ht="18.75">
      <c r="A80" s="53" t="s">
        <v>8</v>
      </c>
      <c r="L80" s="53" t="s">
        <v>9</v>
      </c>
    </row>
    <row r="81" s="53" customFormat="1" ht="10.5" customHeight="1"/>
    <row r="82" s="53" customFormat="1" ht="18.75">
      <c r="A82" s="53" t="s">
        <v>10</v>
      </c>
    </row>
    <row r="83" spans="1:12" s="53" customFormat="1" ht="18.75">
      <c r="A83" s="53" t="s">
        <v>84</v>
      </c>
      <c r="L83" s="53" t="s">
        <v>86</v>
      </c>
    </row>
    <row r="84" s="53" customFormat="1" ht="18.75">
      <c r="A84" s="53" t="s">
        <v>85</v>
      </c>
    </row>
    <row r="85" spans="1:16" ht="12.75">
      <c r="A85" s="90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1:16" ht="12.75">
      <c r="A86" s="90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1:16" ht="12.75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1:16" ht="12.75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1:16" ht="12.75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1:16" ht="12.75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1:16" ht="12.75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</sheetData>
  <sheetProtection/>
  <mergeCells count="23">
    <mergeCell ref="A7:P7"/>
    <mergeCell ref="P10:P13"/>
    <mergeCell ref="F11:F13"/>
    <mergeCell ref="D10:D13"/>
    <mergeCell ref="E10:I10"/>
    <mergeCell ref="E11:E13"/>
    <mergeCell ref="M5:N5"/>
    <mergeCell ref="G12:G13"/>
    <mergeCell ref="H12:H13"/>
    <mergeCell ref="I11:I13"/>
    <mergeCell ref="J10:O10"/>
    <mergeCell ref="J11:J13"/>
    <mergeCell ref="K11:K13"/>
    <mergeCell ref="O12:O13"/>
    <mergeCell ref="A8:P8"/>
    <mergeCell ref="A10:A13"/>
    <mergeCell ref="B10:B13"/>
    <mergeCell ref="N11:N13"/>
    <mergeCell ref="L11:M11"/>
    <mergeCell ref="C10:C13"/>
    <mergeCell ref="G11:H11"/>
    <mergeCell ref="L12:L13"/>
    <mergeCell ref="M12:M13"/>
  </mergeCells>
  <printOptions/>
  <pageMargins left="0.3937007874015748" right="0.3937007874015748" top="1.1811023622047245" bottom="0.3937007874015748" header="0" footer="0"/>
  <pageSetup fitToHeight="500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100" zoomScalePageLayoutView="0" workbookViewId="0" topLeftCell="A1">
      <selection activeCell="G26" sqref="G26"/>
    </sheetView>
  </sheetViews>
  <sheetFormatPr defaultColWidth="9.125" defaultRowHeight="12.75"/>
  <cols>
    <col min="1" max="1" width="14.125" style="85" customWidth="1"/>
    <col min="2" max="2" width="19.375" style="85" customWidth="1"/>
    <col min="3" max="3" width="20.25390625" style="85" customWidth="1"/>
    <col min="4" max="4" width="23.875" style="91" customWidth="1"/>
    <col min="5" max="5" width="25.375" style="118" hidden="1" customWidth="1"/>
    <col min="6" max="6" width="32.00390625" style="118" hidden="1" customWidth="1"/>
    <col min="7" max="7" width="28.375" style="118" customWidth="1"/>
    <col min="8" max="8" width="37.125" style="91" customWidth="1"/>
    <col min="9" max="9" width="15.875" style="85" customWidth="1"/>
    <col min="10" max="16384" width="9.125" style="85" customWidth="1"/>
  </cols>
  <sheetData>
    <row r="1" spans="5:9" ht="18.75">
      <c r="E1" s="92"/>
      <c r="F1" s="92"/>
      <c r="G1" s="92"/>
      <c r="H1" s="92" t="s">
        <v>195</v>
      </c>
      <c r="I1" s="92"/>
    </row>
    <row r="2" spans="5:9" ht="18.75">
      <c r="E2" s="92"/>
      <c r="F2" s="92"/>
      <c r="G2" s="92"/>
      <c r="H2" s="52" t="s">
        <v>0</v>
      </c>
      <c r="I2" s="50"/>
    </row>
    <row r="3" spans="5:9" ht="18.75">
      <c r="E3" s="2"/>
      <c r="F3" s="2"/>
      <c r="G3" s="2"/>
      <c r="H3" s="53" t="s">
        <v>219</v>
      </c>
      <c r="I3" s="51"/>
    </row>
    <row r="4" spans="5:9" ht="18.75">
      <c r="E4" s="2"/>
      <c r="F4" s="2"/>
      <c r="G4" s="2"/>
      <c r="H4" s="53" t="s">
        <v>39</v>
      </c>
      <c r="I4" s="51"/>
    </row>
    <row r="5" spans="5:9" ht="18.75">
      <c r="E5" s="12"/>
      <c r="F5" s="12"/>
      <c r="G5" s="12"/>
      <c r="H5" s="119" t="s">
        <v>40</v>
      </c>
      <c r="I5" s="119"/>
    </row>
    <row r="6" spans="5:9" ht="18" customHeight="1">
      <c r="E6" s="2"/>
      <c r="F6" s="2"/>
      <c r="G6" s="2"/>
      <c r="H6" s="53" t="s">
        <v>253</v>
      </c>
      <c r="I6" s="51"/>
    </row>
    <row r="7" spans="5:9" ht="6" customHeight="1" hidden="1">
      <c r="E7" s="2"/>
      <c r="F7" s="2"/>
      <c r="G7" s="35"/>
      <c r="H7" s="93"/>
      <c r="I7" s="93"/>
    </row>
    <row r="8" spans="1:8" ht="21" customHeight="1">
      <c r="A8" s="153" t="s">
        <v>196</v>
      </c>
      <c r="B8" s="153"/>
      <c r="C8" s="153"/>
      <c r="D8" s="153"/>
      <c r="E8" s="154"/>
      <c r="F8" s="154"/>
      <c r="G8" s="154"/>
      <c r="H8" s="154"/>
    </row>
    <row r="9" spans="1:8" ht="42" customHeight="1">
      <c r="A9" s="138" t="s">
        <v>197</v>
      </c>
      <c r="B9" s="138"/>
      <c r="C9" s="138"/>
      <c r="D9" s="152"/>
      <c r="E9" s="152"/>
      <c r="F9" s="152"/>
      <c r="G9" s="152"/>
      <c r="H9" s="152"/>
    </row>
    <row r="10" spans="1:8" ht="9" customHeight="1">
      <c r="A10" s="159"/>
      <c r="B10" s="159"/>
      <c r="C10" s="159"/>
      <c r="D10" s="160"/>
      <c r="E10" s="161"/>
      <c r="F10" s="161"/>
      <c r="G10" s="161"/>
      <c r="H10" s="161"/>
    </row>
    <row r="11" spans="1:8" ht="18" customHeight="1" hidden="1">
      <c r="A11" s="155" t="s">
        <v>41</v>
      </c>
      <c r="B11" s="156"/>
      <c r="C11" s="156"/>
      <c r="D11" s="157"/>
      <c r="E11" s="158"/>
      <c r="F11" s="158"/>
      <c r="G11" s="158"/>
      <c r="H11" s="158"/>
    </row>
    <row r="12" spans="1:8" ht="24.75" customHeight="1">
      <c r="A12" s="136" t="s">
        <v>198</v>
      </c>
      <c r="B12" s="136" t="s">
        <v>199</v>
      </c>
      <c r="C12" s="163" t="s">
        <v>200</v>
      </c>
      <c r="D12" s="164"/>
      <c r="E12" s="164"/>
      <c r="F12" s="164"/>
      <c r="G12" s="165"/>
      <c r="H12" s="169" t="s">
        <v>201</v>
      </c>
    </row>
    <row r="13" spans="1:8" ht="17.25" customHeight="1">
      <c r="A13" s="136"/>
      <c r="B13" s="136"/>
      <c r="C13" s="166"/>
      <c r="D13" s="167"/>
      <c r="E13" s="167"/>
      <c r="F13" s="167"/>
      <c r="G13" s="168"/>
      <c r="H13" s="169"/>
    </row>
    <row r="14" spans="1:8" s="94" customFormat="1" ht="108.75" customHeight="1">
      <c r="A14" s="136"/>
      <c r="B14" s="136"/>
      <c r="C14" s="136" t="s">
        <v>295</v>
      </c>
      <c r="D14" s="162" t="s">
        <v>217</v>
      </c>
      <c r="E14" s="137"/>
      <c r="F14" s="137"/>
      <c r="G14" s="135" t="s">
        <v>296</v>
      </c>
      <c r="H14" s="169"/>
    </row>
    <row r="15" spans="1:8" s="94" customFormat="1" ht="12.75" hidden="1">
      <c r="A15" s="136"/>
      <c r="B15" s="136"/>
      <c r="C15" s="136"/>
      <c r="D15" s="162"/>
      <c r="E15" s="137"/>
      <c r="F15" s="137"/>
      <c r="G15" s="135"/>
      <c r="H15" s="169"/>
    </row>
    <row r="16" spans="1:8" s="94" customFormat="1" ht="57" customHeight="1" hidden="1">
      <c r="A16" s="136"/>
      <c r="B16" s="136"/>
      <c r="C16" s="95"/>
      <c r="D16" s="162"/>
      <c r="E16" s="137"/>
      <c r="F16" s="137"/>
      <c r="G16" s="135"/>
      <c r="H16" s="169"/>
    </row>
    <row r="17" spans="1:8" ht="15.75" customHeight="1">
      <c r="A17" s="96">
        <v>1</v>
      </c>
      <c r="B17" s="96">
        <v>2</v>
      </c>
      <c r="C17" s="96">
        <v>3</v>
      </c>
      <c r="D17" s="96">
        <v>3</v>
      </c>
      <c r="E17" s="97">
        <v>4</v>
      </c>
      <c r="F17" s="97">
        <v>5</v>
      </c>
      <c r="G17" s="97">
        <v>6</v>
      </c>
      <c r="H17" s="96">
        <v>4</v>
      </c>
    </row>
    <row r="18" spans="1:10" s="94" customFormat="1" ht="15.75" customHeight="1">
      <c r="A18" s="98">
        <v>22203000000</v>
      </c>
      <c r="B18" s="99" t="s">
        <v>42</v>
      </c>
      <c r="C18" s="100">
        <v>2353900</v>
      </c>
      <c r="D18" s="100">
        <v>26000</v>
      </c>
      <c r="E18" s="100"/>
      <c r="F18" s="100"/>
      <c r="G18" s="100">
        <v>-15948.02</v>
      </c>
      <c r="H18" s="101">
        <f>SUM(C18:G18)</f>
        <v>2363951.98</v>
      </c>
      <c r="I18" s="102"/>
      <c r="J18" s="103"/>
    </row>
    <row r="19" spans="1:10" s="109" customFormat="1" ht="24.75" customHeight="1">
      <c r="A19" s="104"/>
      <c r="B19" s="105" t="s">
        <v>4</v>
      </c>
      <c r="C19" s="106">
        <f aca="true" t="shared" si="0" ref="C19:H19">SUM(C18:C18)</f>
        <v>2353900</v>
      </c>
      <c r="D19" s="106">
        <f t="shared" si="0"/>
        <v>26000</v>
      </c>
      <c r="E19" s="106">
        <f t="shared" si="0"/>
        <v>0</v>
      </c>
      <c r="F19" s="106">
        <f t="shared" si="0"/>
        <v>0</v>
      </c>
      <c r="G19" s="106">
        <f t="shared" si="0"/>
        <v>-15948.02</v>
      </c>
      <c r="H19" s="106">
        <f t="shared" si="0"/>
        <v>2363951.98</v>
      </c>
      <c r="I19" s="107"/>
      <c r="J19" s="108"/>
    </row>
    <row r="20" spans="4:8" ht="12" customHeight="1">
      <c r="D20" s="110"/>
      <c r="E20" s="108"/>
      <c r="F20" s="108"/>
      <c r="G20" s="108"/>
      <c r="H20" s="111"/>
    </row>
    <row r="21" spans="4:8" ht="12" customHeight="1">
      <c r="D21" s="110"/>
      <c r="E21" s="108"/>
      <c r="F21" s="108"/>
      <c r="G21" s="108"/>
      <c r="H21" s="111"/>
    </row>
    <row r="22" spans="1:10" s="115" customFormat="1" ht="18.75">
      <c r="A22" s="112" t="s">
        <v>8</v>
      </c>
      <c r="B22" s="112"/>
      <c r="C22" s="112"/>
      <c r="D22" s="92"/>
      <c r="E22" s="92"/>
      <c r="F22" s="92"/>
      <c r="G22" s="92"/>
      <c r="H22" s="113" t="s">
        <v>9</v>
      </c>
      <c r="I22" s="114"/>
      <c r="J22" s="92"/>
    </row>
    <row r="23" spans="1:10" s="115" customFormat="1" ht="16.5" customHeight="1">
      <c r="A23" s="116"/>
      <c r="B23" s="116"/>
      <c r="C23" s="116"/>
      <c r="D23" s="116"/>
      <c r="E23" s="117"/>
      <c r="F23" s="117"/>
      <c r="G23" s="116"/>
      <c r="H23" s="36"/>
      <c r="I23" s="36"/>
      <c r="J23" s="116"/>
    </row>
    <row r="24" spans="1:10" s="115" customFormat="1" ht="18.75" hidden="1">
      <c r="A24" s="116"/>
      <c r="B24" s="116"/>
      <c r="C24" s="116"/>
      <c r="D24" s="116"/>
      <c r="E24" s="117"/>
      <c r="F24" s="117"/>
      <c r="G24" s="116"/>
      <c r="H24" s="36"/>
      <c r="I24" s="36"/>
      <c r="J24" s="116"/>
    </row>
    <row r="25" spans="1:10" s="115" customFormat="1" ht="18.75">
      <c r="A25" s="116" t="s">
        <v>10</v>
      </c>
      <c r="B25" s="116"/>
      <c r="C25" s="116"/>
      <c r="D25" s="116"/>
      <c r="E25" s="117"/>
      <c r="F25" s="117"/>
      <c r="G25" s="116"/>
      <c r="H25" s="36"/>
      <c r="I25" s="36"/>
      <c r="J25" s="116"/>
    </row>
    <row r="26" spans="1:10" s="115" customFormat="1" ht="18.75">
      <c r="A26" s="116" t="s">
        <v>84</v>
      </c>
      <c r="B26" s="116"/>
      <c r="C26" s="116"/>
      <c r="D26" s="116"/>
      <c r="E26" s="116"/>
      <c r="F26" s="116"/>
      <c r="G26" s="116"/>
      <c r="H26" s="36" t="s">
        <v>86</v>
      </c>
      <c r="I26" s="36"/>
      <c r="J26" s="116"/>
    </row>
    <row r="27" spans="1:10" s="115" customFormat="1" ht="18.75">
      <c r="A27" s="116" t="s">
        <v>85</v>
      </c>
      <c r="B27" s="116"/>
      <c r="C27" s="116"/>
      <c r="D27" s="116"/>
      <c r="E27" s="116"/>
      <c r="F27" s="116"/>
      <c r="G27" s="116"/>
      <c r="H27" s="116"/>
      <c r="I27" s="116"/>
      <c r="J27" s="116"/>
    </row>
  </sheetData>
  <sheetProtection/>
  <mergeCells count="13">
    <mergeCell ref="H12:H16"/>
    <mergeCell ref="E14:E16"/>
    <mergeCell ref="A9:H9"/>
    <mergeCell ref="A8:H8"/>
    <mergeCell ref="A11:H11"/>
    <mergeCell ref="A10:H10"/>
    <mergeCell ref="G14:G16"/>
    <mergeCell ref="C14:C15"/>
    <mergeCell ref="F14:F16"/>
    <mergeCell ref="A12:A16"/>
    <mergeCell ref="B12:B16"/>
    <mergeCell ref="D14:D16"/>
    <mergeCell ref="C12:G13"/>
  </mergeCells>
  <printOptions/>
  <pageMargins left="0.7874015748031497" right="0.7874015748031497" top="1.1811023622047245" bottom="0.3937007874015748" header="0.15748031496062992" footer="0.03937007874015748"/>
  <pageSetup fitToWidth="3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4">
      <selection activeCell="E6" sqref="E6"/>
    </sheetView>
  </sheetViews>
  <sheetFormatPr defaultColWidth="9.00390625" defaultRowHeight="12.75"/>
  <cols>
    <col min="1" max="1" width="10.75390625" style="0" customWidth="1"/>
    <col min="2" max="2" width="7.625" style="0" customWidth="1"/>
    <col min="3" max="3" width="7.125" style="0" customWidth="1"/>
    <col min="4" max="4" width="32.75390625" style="0" customWidth="1"/>
    <col min="5" max="5" width="19.25390625" style="0" customWidth="1"/>
    <col min="6" max="6" width="9.875" style="0" customWidth="1"/>
    <col min="7" max="7" width="10.125" style="0" customWidth="1"/>
    <col min="8" max="8" width="10.25390625" style="0" customWidth="1"/>
    <col min="9" max="9" width="12.25390625" style="0" customWidth="1"/>
  </cols>
  <sheetData>
    <row r="1" spans="1:9" ht="18.75">
      <c r="A1" s="13"/>
      <c r="B1" s="13"/>
      <c r="C1" s="13"/>
      <c r="D1" s="13"/>
      <c r="E1" s="2" t="s">
        <v>11</v>
      </c>
      <c r="F1" s="1"/>
      <c r="G1" s="1"/>
      <c r="H1" s="1"/>
      <c r="I1" s="1"/>
    </row>
    <row r="2" spans="1:9" ht="18.75">
      <c r="A2" s="13"/>
      <c r="B2" s="13"/>
      <c r="C2" s="13"/>
      <c r="D2" s="13"/>
      <c r="E2" s="2" t="s">
        <v>0</v>
      </c>
      <c r="F2" s="1"/>
      <c r="G2" s="1"/>
      <c r="H2" s="1"/>
      <c r="I2" s="1"/>
    </row>
    <row r="3" spans="1:9" ht="18.75">
      <c r="A3" s="13"/>
      <c r="B3" s="13"/>
      <c r="C3" s="13"/>
      <c r="D3" s="13"/>
      <c r="E3" s="2" t="s">
        <v>219</v>
      </c>
      <c r="F3" s="1"/>
      <c r="G3" s="1"/>
      <c r="H3" s="1"/>
      <c r="I3" s="1"/>
    </row>
    <row r="4" spans="1:9" ht="18.75">
      <c r="A4" s="13"/>
      <c r="B4" s="13"/>
      <c r="C4" s="13"/>
      <c r="D4" s="13"/>
      <c r="E4" s="2" t="s">
        <v>1</v>
      </c>
      <c r="F4" s="1"/>
      <c r="G4" s="1"/>
      <c r="H4" s="1"/>
      <c r="I4" s="1"/>
    </row>
    <row r="5" spans="1:9" ht="18.75">
      <c r="A5" s="13"/>
      <c r="B5" s="13"/>
      <c r="C5" s="13"/>
      <c r="D5" s="13"/>
      <c r="E5" s="2" t="s">
        <v>253</v>
      </c>
      <c r="F5" s="35"/>
      <c r="G5" s="14"/>
      <c r="H5" s="14"/>
      <c r="I5" s="14"/>
    </row>
    <row r="6" spans="1:9" ht="18.75">
      <c r="A6" s="13"/>
      <c r="B6" s="13"/>
      <c r="C6" s="13"/>
      <c r="D6" s="13"/>
      <c r="E6" s="13"/>
      <c r="F6" s="15"/>
      <c r="G6" s="1"/>
      <c r="H6" s="1"/>
      <c r="I6" s="1"/>
    </row>
    <row r="7" spans="1:9" ht="38.25" customHeight="1">
      <c r="A7" s="171" t="s">
        <v>43</v>
      </c>
      <c r="B7" s="171"/>
      <c r="C7" s="171"/>
      <c r="D7" s="171"/>
      <c r="E7" s="171"/>
      <c r="F7" s="171"/>
      <c r="G7" s="171"/>
      <c r="H7" s="171"/>
      <c r="I7" s="171"/>
    </row>
    <row r="8" spans="1:9" ht="12.75">
      <c r="A8" s="13"/>
      <c r="B8" s="13"/>
      <c r="C8" s="13"/>
      <c r="D8" s="13"/>
      <c r="E8" s="13"/>
      <c r="F8" s="13"/>
      <c r="G8" s="13"/>
      <c r="H8" s="13"/>
      <c r="I8" s="13"/>
    </row>
    <row r="9" spans="1:9" ht="12.75">
      <c r="A9" s="16"/>
      <c r="B9" s="16"/>
      <c r="C9" s="16"/>
      <c r="D9" s="16"/>
      <c r="E9" s="16"/>
      <c r="F9" s="16"/>
      <c r="G9" s="16"/>
      <c r="H9" s="16"/>
      <c r="I9" s="17" t="s">
        <v>2</v>
      </c>
    </row>
    <row r="10" spans="1:9" ht="12.75">
      <c r="A10" s="172" t="s">
        <v>12</v>
      </c>
      <c r="B10" s="172" t="s">
        <v>13</v>
      </c>
      <c r="C10" s="172" t="s">
        <v>14</v>
      </c>
      <c r="D10" s="172" t="s">
        <v>15</v>
      </c>
      <c r="E10" s="170" t="s">
        <v>16</v>
      </c>
      <c r="F10" s="170" t="s">
        <v>17</v>
      </c>
      <c r="G10" s="170" t="s">
        <v>18</v>
      </c>
      <c r="H10" s="170" t="s">
        <v>19</v>
      </c>
      <c r="I10" s="170" t="s">
        <v>20</v>
      </c>
    </row>
    <row r="11" spans="1:9" ht="12.75">
      <c r="A11" s="173"/>
      <c r="B11" s="173"/>
      <c r="C11" s="173"/>
      <c r="D11" s="173"/>
      <c r="E11" s="170"/>
      <c r="F11" s="170"/>
      <c r="G11" s="170"/>
      <c r="H11" s="170"/>
      <c r="I11" s="170"/>
    </row>
    <row r="12" spans="1:9" ht="12.75">
      <c r="A12" s="173"/>
      <c r="B12" s="173"/>
      <c r="C12" s="173"/>
      <c r="D12" s="173"/>
      <c r="E12" s="170"/>
      <c r="F12" s="170"/>
      <c r="G12" s="170"/>
      <c r="H12" s="170"/>
      <c r="I12" s="170"/>
    </row>
    <row r="13" spans="1:9" ht="87.75" customHeight="1">
      <c r="A13" s="174"/>
      <c r="B13" s="174"/>
      <c r="C13" s="174"/>
      <c r="D13" s="174"/>
      <c r="E13" s="170"/>
      <c r="F13" s="170"/>
      <c r="G13" s="170"/>
      <c r="H13" s="170"/>
      <c r="I13" s="170"/>
    </row>
    <row r="14" spans="1:9" ht="12.75">
      <c r="A14" s="18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18">
        <v>7</v>
      </c>
      <c r="H14" s="18">
        <v>8</v>
      </c>
      <c r="I14" s="18">
        <v>9</v>
      </c>
    </row>
    <row r="15" spans="1:9" s="68" customFormat="1" ht="25.5">
      <c r="A15" s="60" t="s">
        <v>25</v>
      </c>
      <c r="B15" s="57"/>
      <c r="C15" s="58"/>
      <c r="D15" s="61" t="s">
        <v>27</v>
      </c>
      <c r="E15" s="19"/>
      <c r="F15" s="67"/>
      <c r="G15" s="67"/>
      <c r="H15" s="67"/>
      <c r="I15" s="22">
        <f>SUM(I16)</f>
        <v>97258</v>
      </c>
    </row>
    <row r="16" spans="1:9" ht="25.5">
      <c r="A16" s="38" t="s">
        <v>26</v>
      </c>
      <c r="B16" s="4"/>
      <c r="C16" s="59"/>
      <c r="D16" s="40" t="s">
        <v>38</v>
      </c>
      <c r="E16" s="20"/>
      <c r="F16" s="21"/>
      <c r="G16" s="21"/>
      <c r="H16" s="21"/>
      <c r="I16" s="23">
        <f>SUM(I17:I20)</f>
        <v>97258</v>
      </c>
    </row>
    <row r="17" spans="1:9" ht="51">
      <c r="A17" s="38" t="s">
        <v>104</v>
      </c>
      <c r="B17" s="54" t="s">
        <v>105</v>
      </c>
      <c r="C17" s="54" t="s">
        <v>75</v>
      </c>
      <c r="D17" s="40" t="s">
        <v>106</v>
      </c>
      <c r="E17" s="20" t="s">
        <v>21</v>
      </c>
      <c r="F17" s="21"/>
      <c r="G17" s="21"/>
      <c r="H17" s="21"/>
      <c r="I17" s="23">
        <v>7779</v>
      </c>
    </row>
    <row r="18" spans="1:9" ht="12.75">
      <c r="A18" s="38" t="s">
        <v>107</v>
      </c>
      <c r="B18" s="38" t="s">
        <v>108</v>
      </c>
      <c r="C18" s="39" t="s">
        <v>109</v>
      </c>
      <c r="D18" s="45" t="s">
        <v>110</v>
      </c>
      <c r="E18" s="20" t="s">
        <v>21</v>
      </c>
      <c r="F18" s="21"/>
      <c r="G18" s="21"/>
      <c r="H18" s="21"/>
      <c r="I18" s="23">
        <v>18750</v>
      </c>
    </row>
    <row r="19" spans="1:9" ht="76.5">
      <c r="A19" s="38" t="s">
        <v>66</v>
      </c>
      <c r="B19" s="38" t="s">
        <v>63</v>
      </c>
      <c r="C19" s="39" t="s">
        <v>62</v>
      </c>
      <c r="D19" s="40" t="s">
        <v>64</v>
      </c>
      <c r="E19" s="20" t="s">
        <v>21</v>
      </c>
      <c r="F19" s="21"/>
      <c r="G19" s="21"/>
      <c r="H19" s="21"/>
      <c r="I19" s="23">
        <v>23400</v>
      </c>
    </row>
    <row r="20" spans="1:9" ht="25.5">
      <c r="A20" s="38" t="s">
        <v>162</v>
      </c>
      <c r="B20" s="38">
        <v>1161</v>
      </c>
      <c r="C20" s="39" t="s">
        <v>111</v>
      </c>
      <c r="D20" s="45" t="s">
        <v>238</v>
      </c>
      <c r="E20" s="20" t="s">
        <v>21</v>
      </c>
      <c r="F20" s="21"/>
      <c r="G20" s="21"/>
      <c r="H20" s="21"/>
      <c r="I20" s="23">
        <v>47329</v>
      </c>
    </row>
    <row r="21" spans="1:9" ht="25.5">
      <c r="A21" s="60" t="s">
        <v>118</v>
      </c>
      <c r="B21" s="57"/>
      <c r="C21" s="58"/>
      <c r="D21" s="61" t="s">
        <v>119</v>
      </c>
      <c r="E21" s="20"/>
      <c r="F21" s="21"/>
      <c r="G21" s="21"/>
      <c r="H21" s="21"/>
      <c r="I21" s="22">
        <f>I22</f>
        <v>3000</v>
      </c>
    </row>
    <row r="22" spans="1:9" ht="25.5">
      <c r="A22" s="38" t="s">
        <v>120</v>
      </c>
      <c r="B22" s="4"/>
      <c r="C22" s="59"/>
      <c r="D22" s="40" t="s">
        <v>119</v>
      </c>
      <c r="E22" s="20"/>
      <c r="F22" s="21"/>
      <c r="G22" s="21"/>
      <c r="H22" s="21"/>
      <c r="I22" s="23">
        <f>SUM(I23)</f>
        <v>3000</v>
      </c>
    </row>
    <row r="23" spans="1:9" ht="56.25" customHeight="1">
      <c r="A23" s="38">
        <v>1011100</v>
      </c>
      <c r="B23" s="4">
        <v>1100</v>
      </c>
      <c r="C23" s="39" t="s">
        <v>70</v>
      </c>
      <c r="D23" s="45" t="s">
        <v>239</v>
      </c>
      <c r="E23" s="20" t="s">
        <v>21</v>
      </c>
      <c r="F23" s="21"/>
      <c r="G23" s="21"/>
      <c r="H23" s="21"/>
      <c r="I23" s="23">
        <v>3000</v>
      </c>
    </row>
    <row r="24" spans="1:9" s="68" customFormat="1" ht="38.25">
      <c r="A24" s="60" t="s">
        <v>77</v>
      </c>
      <c r="B24" s="57"/>
      <c r="C24" s="58"/>
      <c r="D24" s="79" t="s">
        <v>80</v>
      </c>
      <c r="E24" s="19"/>
      <c r="F24" s="67"/>
      <c r="G24" s="67"/>
      <c r="H24" s="67"/>
      <c r="I24" s="22">
        <f>SUM(I25)</f>
        <v>500000</v>
      </c>
    </row>
    <row r="25" spans="1:9" ht="38.25">
      <c r="A25" s="38" t="s">
        <v>79</v>
      </c>
      <c r="B25" s="4"/>
      <c r="C25" s="59"/>
      <c r="D25" s="45" t="s">
        <v>80</v>
      </c>
      <c r="E25" s="20"/>
      <c r="F25" s="21"/>
      <c r="G25" s="21"/>
      <c r="H25" s="21"/>
      <c r="I25" s="23">
        <f>SUM(I26:I26)</f>
        <v>500000</v>
      </c>
    </row>
    <row r="26" spans="1:9" ht="76.5">
      <c r="A26" s="38" t="s">
        <v>141</v>
      </c>
      <c r="B26" s="20" t="s">
        <v>142</v>
      </c>
      <c r="C26" s="39" t="s">
        <v>99</v>
      </c>
      <c r="D26" s="45" t="s">
        <v>143</v>
      </c>
      <c r="E26" s="20" t="s">
        <v>252</v>
      </c>
      <c r="F26" s="21"/>
      <c r="G26" s="21"/>
      <c r="H26" s="21"/>
      <c r="I26" s="23">
        <v>500000</v>
      </c>
    </row>
    <row r="27" spans="1:9" ht="12.75">
      <c r="A27" s="25"/>
      <c r="B27" s="25"/>
      <c r="C27" s="25"/>
      <c r="D27" s="26" t="s">
        <v>22</v>
      </c>
      <c r="E27" s="27"/>
      <c r="F27" s="24"/>
      <c r="G27" s="26"/>
      <c r="H27" s="28"/>
      <c r="I27" s="24">
        <f>I24+I21+I15</f>
        <v>600258</v>
      </c>
    </row>
    <row r="28" spans="1:9" ht="12.75">
      <c r="A28" s="62"/>
      <c r="B28" s="62"/>
      <c r="C28" s="62"/>
      <c r="D28" s="63"/>
      <c r="E28" s="64"/>
      <c r="F28" s="65"/>
      <c r="G28" s="63"/>
      <c r="H28" s="66"/>
      <c r="I28" s="65"/>
    </row>
    <row r="29" spans="1:9" ht="12.75">
      <c r="A29" s="62"/>
      <c r="B29" s="62"/>
      <c r="C29" s="62"/>
      <c r="D29" s="63"/>
      <c r="E29" s="64"/>
      <c r="F29" s="65"/>
      <c r="G29" s="63"/>
      <c r="H29" s="66"/>
      <c r="I29" s="65"/>
    </row>
    <row r="30" spans="1:9" ht="12.75">
      <c r="A30" s="62"/>
      <c r="B30" s="62"/>
      <c r="C30" s="62"/>
      <c r="D30" s="63"/>
      <c r="E30" s="64"/>
      <c r="F30" s="65"/>
      <c r="G30" s="63"/>
      <c r="H30" s="66"/>
      <c r="I30" s="65"/>
    </row>
    <row r="31" spans="1:9" ht="12.75">
      <c r="A31" s="29"/>
      <c r="B31" s="29"/>
      <c r="C31" s="29"/>
      <c r="D31" s="29"/>
      <c r="E31" s="29"/>
      <c r="F31" s="29"/>
      <c r="G31" s="29"/>
      <c r="H31" s="29"/>
      <c r="I31" s="30"/>
    </row>
    <row r="32" spans="1:9" ht="18.75">
      <c r="A32" s="12" t="s">
        <v>8</v>
      </c>
      <c r="B32" s="12"/>
      <c r="C32" s="12"/>
      <c r="D32" s="2"/>
      <c r="E32" s="2"/>
      <c r="F32" s="2"/>
      <c r="G32" s="2"/>
      <c r="H32" s="12" t="s">
        <v>9</v>
      </c>
      <c r="I32" s="31"/>
    </row>
    <row r="33" spans="1:9" ht="18.75">
      <c r="A33" s="12"/>
      <c r="B33" s="12"/>
      <c r="C33" s="12"/>
      <c r="D33" s="2"/>
      <c r="E33" s="2"/>
      <c r="F33" s="2"/>
      <c r="G33" s="2"/>
      <c r="H33" s="12"/>
      <c r="I33" s="32"/>
    </row>
    <row r="34" spans="1:9" ht="18.75">
      <c r="A34" s="2"/>
      <c r="B34" s="2"/>
      <c r="C34" s="2"/>
      <c r="D34" s="2"/>
      <c r="E34" s="2"/>
      <c r="F34" s="2"/>
      <c r="G34" s="2"/>
      <c r="H34" s="2"/>
      <c r="I34" s="32"/>
    </row>
    <row r="35" spans="1:9" ht="18.75">
      <c r="A35" s="2" t="s">
        <v>10</v>
      </c>
      <c r="B35" s="2"/>
      <c r="C35" s="2"/>
      <c r="D35" s="2"/>
      <c r="E35" s="2"/>
      <c r="F35" s="2"/>
      <c r="G35" s="2"/>
      <c r="H35" s="2"/>
      <c r="I35" s="33"/>
    </row>
    <row r="36" spans="1:9" ht="18.75">
      <c r="A36" s="2" t="s">
        <v>84</v>
      </c>
      <c r="B36" s="2"/>
      <c r="C36" s="2"/>
      <c r="D36" s="2"/>
      <c r="E36" s="2"/>
      <c r="F36" s="2"/>
      <c r="G36" s="2"/>
      <c r="H36" s="2"/>
      <c r="I36" s="33"/>
    </row>
    <row r="37" spans="1:9" ht="18.75">
      <c r="A37" s="2" t="s">
        <v>85</v>
      </c>
      <c r="B37" s="2"/>
      <c r="C37" s="2"/>
      <c r="D37" s="2"/>
      <c r="E37" s="2"/>
      <c r="F37" s="2"/>
      <c r="G37" s="2"/>
      <c r="H37" s="2" t="s">
        <v>86</v>
      </c>
      <c r="I37" s="33"/>
    </row>
    <row r="38" spans="1:9" ht="12.75">
      <c r="A38" s="16"/>
      <c r="B38" s="16"/>
      <c r="C38" s="16"/>
      <c r="D38" s="16"/>
      <c r="E38" s="16"/>
      <c r="F38" s="16"/>
      <c r="G38" s="16"/>
      <c r="H38" s="16"/>
      <c r="I38" s="34"/>
    </row>
    <row r="39" spans="1:9" ht="12.75">
      <c r="A39" s="13"/>
      <c r="B39" s="13"/>
      <c r="C39" s="13"/>
      <c r="D39" s="13"/>
      <c r="E39" s="13"/>
      <c r="F39" s="13"/>
      <c r="G39" s="13"/>
      <c r="H39" s="13"/>
      <c r="I39" s="34"/>
    </row>
  </sheetData>
  <sheetProtection/>
  <mergeCells count="10">
    <mergeCell ref="G10:G13"/>
    <mergeCell ref="H10:H13"/>
    <mergeCell ref="I10:I13"/>
    <mergeCell ref="A7:I7"/>
    <mergeCell ref="A10:A13"/>
    <mergeCell ref="B10:B13"/>
    <mergeCell ref="C10:C13"/>
    <mergeCell ref="D10:D13"/>
    <mergeCell ref="E10:E13"/>
    <mergeCell ref="F10:F13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31">
      <selection activeCell="G54" sqref="G54"/>
    </sheetView>
  </sheetViews>
  <sheetFormatPr defaultColWidth="9.00390625" defaultRowHeight="12.75"/>
  <cols>
    <col min="1" max="1" width="9.75390625" style="0" customWidth="1"/>
    <col min="2" max="2" width="7.125" style="0" customWidth="1"/>
    <col min="3" max="3" width="6.625" style="0" customWidth="1"/>
    <col min="4" max="4" width="35.75390625" style="0" customWidth="1"/>
    <col min="5" max="5" width="29.625" style="0" customWidth="1"/>
    <col min="6" max="6" width="11.625" style="0" customWidth="1"/>
    <col min="7" max="7" width="11.875" style="0" customWidth="1"/>
    <col min="8" max="8" width="12.625" style="0" customWidth="1"/>
    <col min="9" max="9" width="12.25390625" style="0" customWidth="1"/>
  </cols>
  <sheetData>
    <row r="1" spans="1:13" ht="18.75">
      <c r="A1" s="1"/>
      <c r="B1" s="1"/>
      <c r="C1" s="1"/>
      <c r="D1" s="1"/>
      <c r="E1" s="2" t="s">
        <v>47</v>
      </c>
      <c r="F1" s="1"/>
      <c r="G1" s="1"/>
      <c r="H1" s="1"/>
      <c r="I1" s="1"/>
      <c r="J1" s="1"/>
      <c r="K1" s="1"/>
      <c r="L1" s="1"/>
      <c r="M1" s="1"/>
    </row>
    <row r="2" spans="1:13" ht="18.75">
      <c r="A2" s="1"/>
      <c r="B2" s="1"/>
      <c r="C2" s="1"/>
      <c r="D2" s="1"/>
      <c r="E2" s="2" t="s">
        <v>0</v>
      </c>
      <c r="F2" s="1"/>
      <c r="G2" s="1"/>
      <c r="H2" s="1"/>
      <c r="I2" s="1"/>
      <c r="J2" s="1"/>
      <c r="K2" s="1"/>
      <c r="L2" s="1"/>
      <c r="M2" s="1"/>
    </row>
    <row r="3" spans="1:13" ht="18.75">
      <c r="A3" s="1"/>
      <c r="B3" s="1"/>
      <c r="C3" s="1"/>
      <c r="D3" s="1"/>
      <c r="E3" s="2" t="s">
        <v>219</v>
      </c>
      <c r="F3" s="1"/>
      <c r="G3" s="1"/>
      <c r="H3" s="1"/>
      <c r="I3" s="1"/>
      <c r="J3" s="1"/>
      <c r="K3" s="1"/>
      <c r="L3" s="1"/>
      <c r="M3" s="1"/>
    </row>
    <row r="4" spans="1:13" ht="18.75">
      <c r="A4" s="1"/>
      <c r="B4" s="1"/>
      <c r="C4" s="1"/>
      <c r="D4" s="1"/>
      <c r="E4" s="2" t="s">
        <v>1</v>
      </c>
      <c r="F4" s="1"/>
      <c r="G4" s="1"/>
      <c r="H4" s="1"/>
      <c r="I4" s="1"/>
      <c r="J4" s="1"/>
      <c r="K4" s="1"/>
      <c r="L4" s="1"/>
      <c r="M4" s="1"/>
    </row>
    <row r="5" spans="1:13" ht="18.75">
      <c r="A5" s="1"/>
      <c r="B5" s="1"/>
      <c r="C5" s="1"/>
      <c r="D5" s="1"/>
      <c r="E5" s="2" t="s">
        <v>253</v>
      </c>
      <c r="F5" s="35"/>
      <c r="G5" s="1"/>
      <c r="H5" s="1"/>
      <c r="I5" s="1"/>
      <c r="J5" s="1"/>
      <c r="K5" s="1"/>
      <c r="L5" s="1"/>
      <c r="M5" s="1"/>
    </row>
    <row r="6" spans="1:13" ht="18.75">
      <c r="A6" s="1"/>
      <c r="B6" s="1"/>
      <c r="C6" s="1"/>
      <c r="D6" s="1"/>
      <c r="E6" s="2"/>
      <c r="F6" s="35"/>
      <c r="G6" s="1"/>
      <c r="H6" s="1"/>
      <c r="I6" s="1"/>
      <c r="J6" s="1"/>
      <c r="K6" s="1"/>
      <c r="L6" s="1"/>
      <c r="M6" s="1"/>
    </row>
    <row r="7" spans="1:13" ht="33" customHeight="1">
      <c r="A7" s="175" t="s">
        <v>53</v>
      </c>
      <c r="B7" s="175"/>
      <c r="C7" s="175"/>
      <c r="D7" s="175"/>
      <c r="E7" s="175"/>
      <c r="F7" s="175"/>
      <c r="G7" s="175"/>
      <c r="H7" s="175"/>
      <c r="I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F8" s="1"/>
      <c r="G8" s="1"/>
      <c r="H8" s="1" t="s">
        <v>41</v>
      </c>
      <c r="I8" s="1"/>
      <c r="J8" s="1"/>
      <c r="K8" s="1"/>
      <c r="L8" s="1"/>
      <c r="M8" s="1"/>
    </row>
    <row r="9" spans="1:13" ht="90" customHeight="1">
      <c r="A9" s="42" t="s">
        <v>48</v>
      </c>
      <c r="B9" s="42" t="s">
        <v>13</v>
      </c>
      <c r="C9" s="42" t="s">
        <v>14</v>
      </c>
      <c r="D9" s="42" t="s">
        <v>49</v>
      </c>
      <c r="E9" s="42" t="s">
        <v>50</v>
      </c>
      <c r="F9" s="42" t="s">
        <v>5</v>
      </c>
      <c r="G9" s="42" t="s">
        <v>51</v>
      </c>
      <c r="H9" s="42" t="s">
        <v>52</v>
      </c>
      <c r="I9" s="1"/>
      <c r="J9" s="1"/>
      <c r="K9" s="1"/>
      <c r="L9" s="1"/>
      <c r="M9" s="1"/>
    </row>
    <row r="10" spans="1:13" ht="12.75">
      <c r="A10" s="43">
        <v>1</v>
      </c>
      <c r="B10" s="43">
        <v>2</v>
      </c>
      <c r="C10" s="43">
        <v>3</v>
      </c>
      <c r="D10" s="43">
        <v>4</v>
      </c>
      <c r="E10" s="43">
        <v>5</v>
      </c>
      <c r="F10" s="43">
        <v>6</v>
      </c>
      <c r="G10" s="43">
        <v>7</v>
      </c>
      <c r="H10" s="43">
        <v>8</v>
      </c>
      <c r="I10" s="1"/>
      <c r="J10" s="1"/>
      <c r="K10" s="1"/>
      <c r="L10" s="1"/>
      <c r="M10" s="1"/>
    </row>
    <row r="11" spans="1:13" ht="25.5">
      <c r="A11" s="19" t="s">
        <v>44</v>
      </c>
      <c r="B11" s="44"/>
      <c r="C11" s="44"/>
      <c r="D11" s="7" t="s">
        <v>45</v>
      </c>
      <c r="E11" s="7"/>
      <c r="F11" s="37">
        <f>F12</f>
        <v>-190963.63</v>
      </c>
      <c r="G11" s="37">
        <f>G12</f>
        <v>0</v>
      </c>
      <c r="H11" s="37">
        <f>H12</f>
        <v>-190963.63</v>
      </c>
      <c r="I11" s="1"/>
      <c r="J11" s="1"/>
      <c r="K11" s="1"/>
      <c r="L11" s="1"/>
      <c r="M11" s="1"/>
    </row>
    <row r="12" spans="1:13" ht="25.5">
      <c r="A12" s="20" t="s">
        <v>46</v>
      </c>
      <c r="B12" s="44"/>
      <c r="C12" s="44"/>
      <c r="D12" s="44" t="s">
        <v>45</v>
      </c>
      <c r="E12" s="44"/>
      <c r="F12" s="41">
        <f>SUM(F13:F20)</f>
        <v>-190963.63</v>
      </c>
      <c r="G12" s="41">
        <f>SUM(G13:G20)</f>
        <v>0</v>
      </c>
      <c r="H12" s="41">
        <f>SUM(H13:H20)</f>
        <v>-190963.63</v>
      </c>
      <c r="I12" s="1"/>
      <c r="J12" s="1"/>
      <c r="K12" s="1"/>
      <c r="L12" s="1"/>
      <c r="M12" s="1"/>
    </row>
    <row r="13" spans="1:13" ht="51">
      <c r="A13" s="54" t="s">
        <v>131</v>
      </c>
      <c r="B13" s="54" t="s">
        <v>94</v>
      </c>
      <c r="C13" s="39" t="s">
        <v>129</v>
      </c>
      <c r="D13" s="44" t="s">
        <v>132</v>
      </c>
      <c r="E13" s="44" t="s">
        <v>147</v>
      </c>
      <c r="F13" s="41">
        <v>-26000</v>
      </c>
      <c r="G13" s="41">
        <v>0</v>
      </c>
      <c r="H13" s="41">
        <f aca="true" t="shared" si="0" ref="H13:H20">F13+G13</f>
        <v>-26000</v>
      </c>
      <c r="I13" s="1"/>
      <c r="J13" s="1"/>
      <c r="K13" s="1"/>
      <c r="L13" s="1"/>
      <c r="M13" s="1"/>
    </row>
    <row r="14" spans="1:13" ht="63.75">
      <c r="A14" s="54" t="s">
        <v>204</v>
      </c>
      <c r="B14" s="54" t="s">
        <v>205</v>
      </c>
      <c r="C14" s="39" t="s">
        <v>206</v>
      </c>
      <c r="D14" s="44" t="s">
        <v>207</v>
      </c>
      <c r="E14" s="44" t="s">
        <v>212</v>
      </c>
      <c r="F14" s="41">
        <v>35000</v>
      </c>
      <c r="G14" s="41">
        <v>0</v>
      </c>
      <c r="H14" s="41">
        <f t="shared" si="0"/>
        <v>35000</v>
      </c>
      <c r="I14" s="1"/>
      <c r="J14" s="1"/>
      <c r="K14" s="1"/>
      <c r="L14" s="1"/>
      <c r="M14" s="1"/>
    </row>
    <row r="15" spans="1:13" ht="25.5">
      <c r="A15" s="54" t="s">
        <v>72</v>
      </c>
      <c r="B15" s="54" t="s">
        <v>67</v>
      </c>
      <c r="C15" s="39" t="s">
        <v>60</v>
      </c>
      <c r="D15" s="44" t="s">
        <v>68</v>
      </c>
      <c r="E15" s="44" t="s">
        <v>61</v>
      </c>
      <c r="F15" s="41">
        <v>180075</v>
      </c>
      <c r="G15" s="41">
        <v>0</v>
      </c>
      <c r="H15" s="41">
        <f t="shared" si="0"/>
        <v>180075</v>
      </c>
      <c r="I15" s="1"/>
      <c r="J15" s="1"/>
      <c r="K15" s="1"/>
      <c r="L15" s="1"/>
      <c r="M15" s="1"/>
    </row>
    <row r="16" spans="1:13" ht="41.25" customHeight="1">
      <c r="A16" s="54" t="s">
        <v>220</v>
      </c>
      <c r="B16" s="54" t="s">
        <v>221</v>
      </c>
      <c r="C16" s="39" t="s">
        <v>222</v>
      </c>
      <c r="D16" s="44" t="s">
        <v>223</v>
      </c>
      <c r="E16" s="44" t="s">
        <v>228</v>
      </c>
      <c r="F16" s="41">
        <v>-181263.63</v>
      </c>
      <c r="G16" s="41">
        <v>0</v>
      </c>
      <c r="H16" s="41">
        <f t="shared" si="0"/>
        <v>-181263.63</v>
      </c>
      <c r="I16" s="1"/>
      <c r="J16" s="1"/>
      <c r="K16" s="1"/>
      <c r="L16" s="1"/>
      <c r="M16" s="1"/>
    </row>
    <row r="17" spans="1:13" ht="31.5" customHeight="1">
      <c r="A17" s="54" t="s">
        <v>224</v>
      </c>
      <c r="B17" s="54" t="s">
        <v>225</v>
      </c>
      <c r="C17" s="39" t="s">
        <v>226</v>
      </c>
      <c r="D17" s="44" t="s">
        <v>227</v>
      </c>
      <c r="E17" s="44" t="s">
        <v>229</v>
      </c>
      <c r="F17" s="41">
        <v>33517</v>
      </c>
      <c r="G17" s="41">
        <v>0</v>
      </c>
      <c r="H17" s="41">
        <f t="shared" si="0"/>
        <v>33517</v>
      </c>
      <c r="I17" s="1"/>
      <c r="J17" s="1"/>
      <c r="K17" s="1"/>
      <c r="L17" s="1"/>
      <c r="M17" s="1"/>
    </row>
    <row r="18" spans="1:13" ht="38.25">
      <c r="A18" s="54" t="s">
        <v>148</v>
      </c>
      <c r="B18" s="54" t="s">
        <v>144</v>
      </c>
      <c r="C18" s="54" t="s">
        <v>145</v>
      </c>
      <c r="D18" s="45" t="s">
        <v>146</v>
      </c>
      <c r="E18" s="44" t="s">
        <v>61</v>
      </c>
      <c r="F18" s="41">
        <v>-213592</v>
      </c>
      <c r="G18" s="41">
        <v>0</v>
      </c>
      <c r="H18" s="41">
        <f t="shared" si="0"/>
        <v>-213592</v>
      </c>
      <c r="I18" s="1"/>
      <c r="J18" s="1"/>
      <c r="K18" s="1"/>
      <c r="L18" s="1"/>
      <c r="M18" s="1"/>
    </row>
    <row r="19" spans="1:13" ht="40.5" customHeight="1">
      <c r="A19" s="54" t="s">
        <v>230</v>
      </c>
      <c r="B19" s="54" t="s">
        <v>231</v>
      </c>
      <c r="C19" s="54" t="s">
        <v>99</v>
      </c>
      <c r="D19" s="45" t="s">
        <v>232</v>
      </c>
      <c r="E19" s="44" t="s">
        <v>228</v>
      </c>
      <c r="F19" s="41">
        <v>-12500</v>
      </c>
      <c r="G19" s="41">
        <v>0</v>
      </c>
      <c r="H19" s="41">
        <f t="shared" si="0"/>
        <v>-12500</v>
      </c>
      <c r="I19" s="1"/>
      <c r="J19" s="1"/>
      <c r="K19" s="1"/>
      <c r="L19" s="1"/>
      <c r="M19" s="1"/>
    </row>
    <row r="20" spans="1:13" ht="41.25" customHeight="1">
      <c r="A20" s="54" t="s">
        <v>233</v>
      </c>
      <c r="B20" s="54" t="s">
        <v>234</v>
      </c>
      <c r="C20" s="54" t="s">
        <v>235</v>
      </c>
      <c r="D20" s="45" t="s">
        <v>236</v>
      </c>
      <c r="E20" s="44" t="s">
        <v>237</v>
      </c>
      <c r="F20" s="41">
        <v>-6200</v>
      </c>
      <c r="G20" s="41">
        <v>0</v>
      </c>
      <c r="H20" s="41">
        <f t="shared" si="0"/>
        <v>-6200</v>
      </c>
      <c r="I20" s="1"/>
      <c r="J20" s="1"/>
      <c r="K20" s="1" t="s">
        <v>150</v>
      </c>
      <c r="L20" s="1"/>
      <c r="M20" s="1"/>
    </row>
    <row r="21" spans="1:13" ht="12.75">
      <c r="A21" s="44"/>
      <c r="B21" s="44"/>
      <c r="C21" s="44"/>
      <c r="D21" s="7" t="s">
        <v>4</v>
      </c>
      <c r="E21" s="7"/>
      <c r="F21" s="37">
        <f>SUM(F13:F20)</f>
        <v>-190963.63</v>
      </c>
      <c r="G21" s="37">
        <f>SUM(G13:G20)</f>
        <v>0</v>
      </c>
      <c r="H21" s="37">
        <f>SUM(H13:H20)</f>
        <v>-190963.63</v>
      </c>
      <c r="I21" s="1"/>
      <c r="J21" s="1"/>
      <c r="K21" s="1"/>
      <c r="L21" s="1"/>
      <c r="M21" s="1"/>
    </row>
    <row r="22" spans="1:13" ht="38.25">
      <c r="A22" s="60" t="s">
        <v>112</v>
      </c>
      <c r="B22" s="57"/>
      <c r="C22" s="58"/>
      <c r="D22" s="61" t="s">
        <v>138</v>
      </c>
      <c r="E22" s="7"/>
      <c r="F22" s="37">
        <f>F23</f>
        <v>-184779.47</v>
      </c>
      <c r="G22" s="37">
        <f>G23</f>
        <v>0</v>
      </c>
      <c r="H22" s="37">
        <f>H23</f>
        <v>-184779.47</v>
      </c>
      <c r="I22" s="1"/>
      <c r="J22" s="1"/>
      <c r="K22" s="1"/>
      <c r="L22" s="1"/>
      <c r="M22" s="1"/>
    </row>
    <row r="23" spans="1:13" ht="28.5" customHeight="1">
      <c r="A23" s="38" t="s">
        <v>114</v>
      </c>
      <c r="B23" s="4"/>
      <c r="C23" s="59"/>
      <c r="D23" s="40" t="s">
        <v>138</v>
      </c>
      <c r="E23" s="7"/>
      <c r="F23" s="41">
        <f>SUM(F24:F30)</f>
        <v>-184779.47</v>
      </c>
      <c r="G23" s="41">
        <f>SUM(G24:G30)</f>
        <v>0</v>
      </c>
      <c r="H23" s="41">
        <f>SUM(H24:H30)</f>
        <v>-184779.47</v>
      </c>
      <c r="I23" s="1"/>
      <c r="J23" s="1"/>
      <c r="K23" s="1"/>
      <c r="L23" s="1"/>
      <c r="M23" s="1"/>
    </row>
    <row r="24" spans="1:13" ht="28.5" customHeight="1">
      <c r="A24" s="38" t="s">
        <v>241</v>
      </c>
      <c r="B24" s="4">
        <v>3031</v>
      </c>
      <c r="C24" s="120">
        <v>1030</v>
      </c>
      <c r="D24" s="129" t="s">
        <v>240</v>
      </c>
      <c r="E24" s="44" t="s">
        <v>149</v>
      </c>
      <c r="F24" s="41">
        <f>-10000</f>
        <v>-10000</v>
      </c>
      <c r="G24" s="41">
        <v>0</v>
      </c>
      <c r="H24" s="41">
        <f aca="true" t="shared" si="1" ref="H24:H30">F24+G24</f>
        <v>-10000</v>
      </c>
      <c r="I24" s="1"/>
      <c r="J24" s="1"/>
      <c r="K24" s="1"/>
      <c r="L24" s="1"/>
      <c r="M24" s="1"/>
    </row>
    <row r="25" spans="1:13" ht="28.5" customHeight="1">
      <c r="A25" s="38" t="s">
        <v>242</v>
      </c>
      <c r="B25" s="4">
        <v>3032</v>
      </c>
      <c r="C25" s="120">
        <v>1070</v>
      </c>
      <c r="D25" s="45" t="s">
        <v>243</v>
      </c>
      <c r="E25" s="44" t="s">
        <v>149</v>
      </c>
      <c r="F25" s="41">
        <v>-60000</v>
      </c>
      <c r="G25" s="41">
        <v>0</v>
      </c>
      <c r="H25" s="41">
        <f t="shared" si="1"/>
        <v>-60000</v>
      </c>
      <c r="I25" s="1"/>
      <c r="J25" s="1"/>
      <c r="K25" s="1"/>
      <c r="L25" s="1"/>
      <c r="M25" s="1"/>
    </row>
    <row r="26" spans="1:13" ht="42" customHeight="1">
      <c r="A26" s="38" t="s">
        <v>244</v>
      </c>
      <c r="B26" s="4">
        <v>3033</v>
      </c>
      <c r="C26" s="120">
        <v>1070</v>
      </c>
      <c r="D26" s="45" t="s">
        <v>245</v>
      </c>
      <c r="E26" s="44" t="s">
        <v>149</v>
      </c>
      <c r="F26" s="41">
        <v>-33000</v>
      </c>
      <c r="G26" s="41">
        <v>0</v>
      </c>
      <c r="H26" s="41">
        <f t="shared" si="1"/>
        <v>-33000</v>
      </c>
      <c r="I26" s="1"/>
      <c r="J26" s="1"/>
      <c r="K26" s="1"/>
      <c r="L26" s="1"/>
      <c r="M26" s="1"/>
    </row>
    <row r="27" spans="1:13" ht="51.75" customHeight="1">
      <c r="A27" s="38" t="s">
        <v>246</v>
      </c>
      <c r="B27" s="4">
        <v>3192</v>
      </c>
      <c r="C27" s="120">
        <v>1030</v>
      </c>
      <c r="D27" s="129" t="s">
        <v>247</v>
      </c>
      <c r="E27" s="44" t="s">
        <v>149</v>
      </c>
      <c r="F27" s="41">
        <v>-6000</v>
      </c>
      <c r="G27" s="41">
        <v>0</v>
      </c>
      <c r="H27" s="41">
        <f t="shared" si="1"/>
        <v>-6000</v>
      </c>
      <c r="I27" s="1"/>
      <c r="J27" s="1"/>
      <c r="K27" s="1"/>
      <c r="L27" s="1"/>
      <c r="M27" s="1"/>
    </row>
    <row r="28" spans="1:13" ht="29.25" customHeight="1">
      <c r="A28" s="38" t="s">
        <v>248</v>
      </c>
      <c r="B28" s="4">
        <v>3210</v>
      </c>
      <c r="C28" s="120">
        <v>1050</v>
      </c>
      <c r="D28" s="129" t="s">
        <v>249</v>
      </c>
      <c r="E28" s="44" t="s">
        <v>251</v>
      </c>
      <c r="F28" s="41">
        <v>-351.47</v>
      </c>
      <c r="G28" s="41">
        <v>0</v>
      </c>
      <c r="H28" s="41">
        <f t="shared" si="1"/>
        <v>-351.47</v>
      </c>
      <c r="I28" s="1"/>
      <c r="J28" s="1"/>
      <c r="K28" s="1"/>
      <c r="L28" s="1"/>
      <c r="M28" s="1"/>
    </row>
    <row r="29" spans="1:13" ht="25.5">
      <c r="A29" s="38" t="s">
        <v>155</v>
      </c>
      <c r="B29" s="38" t="s">
        <v>97</v>
      </c>
      <c r="C29" s="39" t="s">
        <v>69</v>
      </c>
      <c r="D29" s="40" t="s">
        <v>98</v>
      </c>
      <c r="E29" s="44" t="s">
        <v>149</v>
      </c>
      <c r="F29" s="41">
        <v>-57478</v>
      </c>
      <c r="G29" s="41">
        <v>0</v>
      </c>
      <c r="H29" s="41">
        <f t="shared" si="1"/>
        <v>-57478</v>
      </c>
      <c r="I29" s="1"/>
      <c r="J29" s="1"/>
      <c r="K29" s="1"/>
      <c r="L29" s="1"/>
      <c r="M29" s="1"/>
    </row>
    <row r="30" spans="1:13" ht="54.75" customHeight="1">
      <c r="A30" s="38" t="s">
        <v>155</v>
      </c>
      <c r="B30" s="38" t="s">
        <v>97</v>
      </c>
      <c r="C30" s="39" t="s">
        <v>69</v>
      </c>
      <c r="D30" s="40" t="s">
        <v>98</v>
      </c>
      <c r="E30" s="44" t="s">
        <v>250</v>
      </c>
      <c r="F30" s="41">
        <v>-17950</v>
      </c>
      <c r="G30" s="41">
        <v>0</v>
      </c>
      <c r="H30" s="41">
        <f t="shared" si="1"/>
        <v>-17950</v>
      </c>
      <c r="I30" s="1"/>
      <c r="J30" s="1"/>
      <c r="K30" s="1"/>
      <c r="L30" s="1"/>
      <c r="M30" s="1"/>
    </row>
    <row r="31" spans="1:13" ht="12.75">
      <c r="A31" s="44"/>
      <c r="B31" s="44"/>
      <c r="C31" s="44"/>
      <c r="D31" s="7" t="s">
        <v>4</v>
      </c>
      <c r="E31" s="7"/>
      <c r="F31" s="37">
        <f>SUM(F27:F30)</f>
        <v>-81779.47</v>
      </c>
      <c r="G31" s="37">
        <f>SUM(G27:G30)</f>
        <v>0</v>
      </c>
      <c r="H31" s="37">
        <f>SUM(H27:H30)</f>
        <v>-81779.47</v>
      </c>
      <c r="I31" s="1"/>
      <c r="J31" s="1"/>
      <c r="K31" s="1"/>
      <c r="L31" s="1"/>
      <c r="M31" s="1"/>
    </row>
    <row r="32" spans="1:13" s="56" customFormat="1" ht="38.25">
      <c r="A32" s="19" t="s">
        <v>77</v>
      </c>
      <c r="B32" s="44"/>
      <c r="C32" s="44"/>
      <c r="D32" s="7" t="s">
        <v>80</v>
      </c>
      <c r="E32" s="7"/>
      <c r="F32" s="37">
        <f>F33</f>
        <v>0</v>
      </c>
      <c r="G32" s="37">
        <f>G33</f>
        <v>500000</v>
      </c>
      <c r="H32" s="37">
        <f>H33</f>
        <v>500000</v>
      </c>
      <c r="I32" s="55"/>
      <c r="J32" s="55"/>
      <c r="K32" s="55"/>
      <c r="L32" s="55"/>
      <c r="M32" s="55"/>
    </row>
    <row r="33" spans="1:13" s="56" customFormat="1" ht="38.25">
      <c r="A33" s="20" t="s">
        <v>79</v>
      </c>
      <c r="B33" s="44"/>
      <c r="C33" s="44"/>
      <c r="D33" s="44" t="s">
        <v>80</v>
      </c>
      <c r="E33" s="7"/>
      <c r="F33" s="41">
        <f>SUM(F34:F34)</f>
        <v>0</v>
      </c>
      <c r="G33" s="41">
        <f>SUM(G34:G34)</f>
        <v>500000</v>
      </c>
      <c r="H33" s="41">
        <f>SUM(H34:H34)</f>
        <v>500000</v>
      </c>
      <c r="I33" s="55"/>
      <c r="J33" s="55"/>
      <c r="K33" s="55"/>
      <c r="L33" s="55"/>
      <c r="M33" s="55"/>
    </row>
    <row r="34" spans="1:13" s="56" customFormat="1" ht="33.75" customHeight="1">
      <c r="A34" s="4">
        <v>1517370</v>
      </c>
      <c r="B34" s="4">
        <v>7370</v>
      </c>
      <c r="C34" s="39" t="s">
        <v>99</v>
      </c>
      <c r="D34" s="44" t="s">
        <v>143</v>
      </c>
      <c r="E34" s="44" t="s">
        <v>100</v>
      </c>
      <c r="F34" s="41">
        <v>0</v>
      </c>
      <c r="G34" s="121">
        <v>500000</v>
      </c>
      <c r="H34" s="41">
        <f>F34+G34</f>
        <v>500000</v>
      </c>
      <c r="I34" s="55"/>
      <c r="J34" s="55"/>
      <c r="K34" s="55"/>
      <c r="L34" s="55"/>
      <c r="M34" s="55"/>
    </row>
    <row r="35" spans="1:13" s="56" customFormat="1" ht="12.75">
      <c r="A35" s="44"/>
      <c r="B35" s="44"/>
      <c r="C35" s="44"/>
      <c r="D35" s="7" t="s">
        <v>4</v>
      </c>
      <c r="E35" s="44"/>
      <c r="F35" s="37">
        <f>SUM(F34:F34)</f>
        <v>0</v>
      </c>
      <c r="G35" s="37">
        <f>SUM(G34:G34)</f>
        <v>500000</v>
      </c>
      <c r="H35" s="37">
        <f>SUM(H34:H34)</f>
        <v>500000</v>
      </c>
      <c r="I35" s="55"/>
      <c r="J35" s="55"/>
      <c r="K35" s="55"/>
      <c r="L35" s="55"/>
      <c r="M35" s="55"/>
    </row>
    <row r="36" spans="1:13" s="56" customFormat="1" ht="25.5">
      <c r="A36" s="19" t="s">
        <v>95</v>
      </c>
      <c r="B36" s="44"/>
      <c r="C36" s="44"/>
      <c r="D36" s="7" t="s">
        <v>203</v>
      </c>
      <c r="E36" s="44"/>
      <c r="F36" s="37">
        <f>F37</f>
        <v>-1992</v>
      </c>
      <c r="G36" s="37">
        <f>G37</f>
        <v>0</v>
      </c>
      <c r="H36" s="37">
        <f>H37</f>
        <v>-1992</v>
      </c>
      <c r="I36" s="55"/>
      <c r="J36" s="55"/>
      <c r="K36" s="55"/>
      <c r="L36" s="55"/>
      <c r="M36" s="55"/>
    </row>
    <row r="37" spans="1:13" s="56" customFormat="1" ht="25.5">
      <c r="A37" s="20" t="s">
        <v>96</v>
      </c>
      <c r="B37" s="44"/>
      <c r="C37" s="44"/>
      <c r="D37" s="44" t="s">
        <v>203</v>
      </c>
      <c r="E37" s="44"/>
      <c r="F37" s="41">
        <f>SUM(F38)</f>
        <v>-1992</v>
      </c>
      <c r="G37" s="41">
        <f>SUM(G38)</f>
        <v>0</v>
      </c>
      <c r="H37" s="41">
        <f>SUM(H38)</f>
        <v>-1992</v>
      </c>
      <c r="I37" s="55"/>
      <c r="J37" s="55"/>
      <c r="K37" s="55"/>
      <c r="L37" s="55"/>
      <c r="M37" s="55"/>
    </row>
    <row r="38" spans="1:13" s="56" customFormat="1" ht="63.75">
      <c r="A38" s="4">
        <v>3713140</v>
      </c>
      <c r="B38" s="4">
        <v>3140</v>
      </c>
      <c r="C38" s="122">
        <v>1040</v>
      </c>
      <c r="D38" s="89" t="s">
        <v>186</v>
      </c>
      <c r="E38" s="44" t="s">
        <v>202</v>
      </c>
      <c r="F38" s="41">
        <v>-1992</v>
      </c>
      <c r="G38" s="37">
        <v>0</v>
      </c>
      <c r="H38" s="41">
        <f>F38+G38</f>
        <v>-1992</v>
      </c>
      <c r="I38" s="55"/>
      <c r="J38" s="55"/>
      <c r="K38" s="55"/>
      <c r="L38" s="55"/>
      <c r="M38" s="55"/>
    </row>
    <row r="39" spans="1:13" s="56" customFormat="1" ht="12.75">
      <c r="A39" s="4"/>
      <c r="B39" s="4"/>
      <c r="C39" s="122"/>
      <c r="D39" s="7" t="s">
        <v>4</v>
      </c>
      <c r="E39" s="44"/>
      <c r="F39" s="37">
        <f>SUM(F38)</f>
        <v>-1992</v>
      </c>
      <c r="G39" s="37">
        <f>SUM(G38)</f>
        <v>0</v>
      </c>
      <c r="H39" s="37">
        <f>SUM(H38)</f>
        <v>-1992</v>
      </c>
      <c r="I39" s="55"/>
      <c r="J39" s="55"/>
      <c r="K39" s="55"/>
      <c r="L39" s="55"/>
      <c r="M39" s="55"/>
    </row>
    <row r="40" spans="1:13" ht="12.75">
      <c r="A40" s="44"/>
      <c r="B40" s="44"/>
      <c r="C40" s="44"/>
      <c r="D40" s="44" t="s">
        <v>23</v>
      </c>
      <c r="E40" s="44"/>
      <c r="F40" s="37">
        <f>F21+F35+F31+F39</f>
        <v>-274735.1</v>
      </c>
      <c r="G40" s="37">
        <f>G21+G35+G31+G39</f>
        <v>500000</v>
      </c>
      <c r="H40" s="37">
        <f>H21+H35+H31+H39</f>
        <v>225264.9</v>
      </c>
      <c r="I40" s="1"/>
      <c r="J40" s="1"/>
      <c r="K40" s="1"/>
      <c r="L40" s="1"/>
      <c r="M40" s="1"/>
    </row>
    <row r="41" spans="1:13" ht="12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9" ht="18.75">
      <c r="A42" s="12" t="s">
        <v>8</v>
      </c>
      <c r="B42" s="12"/>
      <c r="C42" s="12"/>
      <c r="D42" s="2"/>
      <c r="E42" s="2"/>
      <c r="F42" s="2"/>
      <c r="G42" s="12" t="s">
        <v>9</v>
      </c>
      <c r="H42" s="12"/>
      <c r="I42" s="31"/>
    </row>
    <row r="43" spans="1:9" ht="12.75" customHeight="1">
      <c r="A43" s="2"/>
      <c r="B43" s="2"/>
      <c r="C43" s="2"/>
      <c r="D43" s="2"/>
      <c r="E43" s="2"/>
      <c r="F43" s="2"/>
      <c r="G43" s="2"/>
      <c r="H43" s="46"/>
      <c r="I43" s="32"/>
    </row>
    <row r="44" spans="1:9" ht="18.75">
      <c r="A44" s="2" t="s">
        <v>10</v>
      </c>
      <c r="B44" s="2"/>
      <c r="C44" s="2"/>
      <c r="D44" s="2"/>
      <c r="E44" s="2"/>
      <c r="F44" s="2"/>
      <c r="G44" s="2"/>
      <c r="H44" s="2"/>
      <c r="I44" s="33"/>
    </row>
    <row r="45" spans="1:9" ht="15.75" customHeight="1">
      <c r="A45" s="2" t="s">
        <v>84</v>
      </c>
      <c r="B45" s="2"/>
      <c r="C45" s="2"/>
      <c r="D45" s="2"/>
      <c r="E45" s="2"/>
      <c r="F45" s="2"/>
      <c r="G45" s="2" t="s">
        <v>86</v>
      </c>
      <c r="H45" s="2"/>
      <c r="I45" s="33"/>
    </row>
    <row r="46" spans="1:9" ht="16.5" customHeight="1">
      <c r="A46" s="2" t="s">
        <v>85</v>
      </c>
      <c r="B46" s="2"/>
      <c r="C46" s="2"/>
      <c r="D46" s="2"/>
      <c r="E46" s="2"/>
      <c r="F46" s="2"/>
      <c r="G46" s="2"/>
      <c r="H46" s="2"/>
      <c r="I46" s="33"/>
    </row>
    <row r="47" spans="1:13" ht="12.75">
      <c r="A47" s="16"/>
      <c r="B47" s="16"/>
      <c r="C47" s="16"/>
      <c r="D47" s="16"/>
      <c r="E47" s="16"/>
      <c r="F47" s="16"/>
      <c r="G47" s="16"/>
      <c r="H47" s="16"/>
      <c r="I47" s="34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23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</sheetData>
  <sheetProtection/>
  <mergeCells count="1">
    <mergeCell ref="A7:H7"/>
  </mergeCells>
  <printOptions/>
  <pageMargins left="0.99" right="0.2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Tatyana</dc:creator>
  <cp:keywords/>
  <dc:description/>
  <cp:lastModifiedBy>Depviddil</cp:lastModifiedBy>
  <cp:lastPrinted>2018-12-17T09:05:32Z</cp:lastPrinted>
  <dcterms:created xsi:type="dcterms:W3CDTF">2018-01-18T06:54:48Z</dcterms:created>
  <dcterms:modified xsi:type="dcterms:W3CDTF">2018-12-17T09:05:54Z</dcterms:modified>
  <cp:category/>
  <cp:version/>
  <cp:contentType/>
  <cp:contentStatus/>
</cp:coreProperties>
</file>